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4.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5.xml" ContentType="application/vnd.openxmlformats-officedocument.drawing+xml"/>
  <Override PartName="/xl/slicers/slicer2.xml" ContentType="application/vnd.ms-excel.slicer+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6.xml" ContentType="application/vnd.openxmlformats-officedocument.drawing+xml"/>
  <Override PartName="/xl/slicers/slicer3.xml" ContentType="application/vnd.ms-excel.slicer+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7.xml" ContentType="application/vnd.openxmlformats-officedocument.drawing+xml"/>
  <Override PartName="/xl/tables/table1.xml" ContentType="application/vnd.openxmlformats-officedocument.spreadsheetml.table+xml"/>
  <Override PartName="/xl/drawings/drawing8.xml" ContentType="application/vnd.openxmlformats-officedocument.drawing+xml"/>
  <Override PartName="/xl/tables/table2.xml" ContentType="application/vnd.openxmlformats-officedocument.spreadsheetml.table+xml"/>
  <Override PartName="/xl/drawings/drawing9.xml" ContentType="application/vnd.openxmlformats-officedocument.drawing+xml"/>
  <Override PartName="/xl/tables/table3.xml" ContentType="application/vnd.openxmlformats-officedocument.spreadsheetml.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10.xml" ContentType="application/vnd.openxmlformats-officedocument.drawing+xml"/>
  <Override PartName="/xl/slicers/slicer4.xml" ContentType="application/vnd.ms-excel.slicer+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11.xml" ContentType="application/vnd.openxmlformats-officedocument.drawing+xml"/>
  <Override PartName="/xl/slicers/slicer5.xml" ContentType="application/vnd.ms-excel.slicer+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12.xml" ContentType="application/vnd.openxmlformats-officedocument.drawing+xml"/>
  <Override PartName="/xl/tables/table4.xml" ContentType="application/vnd.openxmlformats-officedocument.spreadsheetml.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drawings/drawing13.xml" ContentType="application/vnd.openxmlformats-officedocument.drawing+xml"/>
  <Override PartName="/xl/slicers/slicer6.xml" ContentType="application/vnd.ms-excel.slicer+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4.xml" ContentType="application/vnd.openxmlformats-officedocument.drawing+xml"/>
  <Override PartName="/xl/tables/table5.xml" ContentType="application/vnd.openxmlformats-officedocument.spreadsheetml.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15.xml" ContentType="application/vnd.openxmlformats-officedocument.drawing+xml"/>
  <Override PartName="/xl/slicers/slicer7.xml" ContentType="application/vnd.ms-excel.slicer+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6.xml" ContentType="application/vnd.openxmlformats-officedocument.drawing+xml"/>
  <Override PartName="/xl/tables/table6.xml" ContentType="application/vnd.openxmlformats-officedocument.spreadsheetml.table+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SarahFerriby\Downloads\"/>
    </mc:Choice>
  </mc:AlternateContent>
  <xr:revisionPtr revIDLastSave="0" documentId="8_{F77DF9C1-2978-4C1F-B1EE-118A1DE315EF}" xr6:coauthVersionLast="47" xr6:coauthVersionMax="47" xr10:uidLastSave="{00000000-0000-0000-0000-000000000000}"/>
  <bookViews>
    <workbookView xWindow="-108" yWindow="-108" windowWidth="23256" windowHeight="12456" tabRatio="773" xr2:uid="{26A5BCBE-5D0D-4ACB-82AE-16D91820BEBE}"/>
  </bookViews>
  <sheets>
    <sheet name="Dashboard " sheetId="3" r:id="rId1"/>
    <sheet name="Revision History " sheetId="19" r:id="rId2"/>
    <sheet name="Risk register Pivot " sheetId="2" state="hidden" r:id="rId3"/>
    <sheet name="steeple-pivot" sheetId="5" state="hidden" r:id="rId4"/>
    <sheet name="Business-Objectives" sheetId="6" r:id="rId5"/>
    <sheet name="Steeple Analysis" sheetId="4" r:id="rId6"/>
    <sheet name="Risk-Register " sheetId="1" r:id="rId7"/>
    <sheet name="BO-Pivot" sheetId="8" state="hidden" r:id="rId8"/>
    <sheet name="CI-Pivot" sheetId="13" state="hidden" r:id="rId9"/>
    <sheet name="CI-Action Log" sheetId="12" r:id="rId10"/>
    <sheet name="Ops-Pivot" sheetId="15" state="hidden" r:id="rId11"/>
    <sheet name="Opportunities-Register" sheetId="14" r:id="rId12"/>
    <sheet name="IP-pivot" sheetId="17" state="hidden" r:id="rId13"/>
    <sheet name="Intrested Parties" sheetId="16" r:id="rId14"/>
    <sheet name="How to Guide" sheetId="18" r:id="rId15"/>
  </sheets>
  <definedNames>
    <definedName name="Filter">'How to Guide'!$J$46</definedName>
    <definedName name="Slicer_ACHIVED__Y_N">#N/A</definedName>
    <definedName name="Slicer_ACHIVED__Y_N1">#N/A</definedName>
    <definedName name="Slicer_INT___EXT">#N/A</definedName>
    <definedName name="Slicer_Internal___External">#N/A</definedName>
    <definedName name="Slicer_Internal___external1">#N/A</definedName>
    <definedName name="Slicer_INTERNAL__EXTERNAL">#N/A</definedName>
    <definedName name="Slicer_Positive___Negative">#N/A</definedName>
    <definedName name="Slicer_PRIORITY">#N/A</definedName>
    <definedName name="Slicer_Progress">#N/A</definedName>
    <definedName name="Slicer_RESPONSIBLE___TEAM">#N/A</definedName>
    <definedName name="Slicer_Status">#N/A</definedName>
    <definedName name="Slicer_STATUS1">#N/A</definedName>
    <definedName name="Slicer_Year_Identified">#N/A</definedName>
    <definedName name="Update">'How to Guide'!$I$2</definedName>
  </definedNames>
  <calcPr calcId="191028"/>
  <pivotCaches>
    <pivotCache cacheId="0" r:id="rId16"/>
    <pivotCache cacheId="1" r:id="rId17"/>
    <pivotCache cacheId="2" r:id="rId18"/>
    <pivotCache cacheId="3" r:id="rId19"/>
    <pivotCache cacheId="4" r:id="rId20"/>
    <pivotCache cacheId="5" r:id="rId21"/>
  </pivotCaches>
  <extLst>
    <ext xmlns:x14="http://schemas.microsoft.com/office/spreadsheetml/2009/9/main" uri="{BBE1A952-AA13-448e-AADC-164F8A28A991}">
      <x14:slicerCaches>
        <x14:slicerCache r:id="rId22"/>
        <x14:slicerCache r:id="rId23"/>
        <x14:slicerCache r:id="rId24"/>
        <x14:slicerCache r:id="rId25"/>
        <x14:slicerCache r:id="rId26"/>
        <x14:slicerCache r:id="rId27"/>
        <x14:slicerCache r:id="rId28"/>
        <x14:slicerCache r:id="rId29"/>
        <x14:slicerCache r:id="rId30"/>
        <x14:slicerCache r:id="rId31"/>
        <x14:slicerCache r:id="rId32"/>
        <x14:slicerCache r:id="rId33"/>
        <x14:slicerCache r:id="rId3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6" l="1"/>
  <c r="P2" i="6" s="1"/>
  <c r="K1" i="16"/>
  <c r="L1" i="16" s="1"/>
  <c r="R3" i="14"/>
  <c r="S3" i="14" s="1"/>
  <c r="R2" i="1"/>
  <c r="S2" i="1" s="1"/>
  <c r="M3" i="12"/>
  <c r="N3" i="12" s="1"/>
  <c r="G2" i="4"/>
  <c r="H2" i="4" s="1"/>
  <c r="AA3" i="3"/>
  <c r="AA4" i="3" s="1"/>
  <c r="B9" i="8"/>
  <c r="C43" i="8"/>
  <c r="D2" i="17"/>
  <c r="C1" i="15"/>
  <c r="C3" i="8"/>
  <c r="B17" i="2"/>
  <c r="C24" i="2"/>
  <c r="C1" i="5"/>
  <c r="B7" i="13"/>
  <c r="B20" i="5"/>
  <c r="B20" i="15"/>
</calcChain>
</file>

<file path=xl/sharedStrings.xml><?xml version="1.0" encoding="utf-8"?>
<sst xmlns="http://schemas.openxmlformats.org/spreadsheetml/2006/main" count="232" uniqueCount="163">
  <si>
    <t xml:space="preserve">Revision </t>
  </si>
  <si>
    <t>Date</t>
  </si>
  <si>
    <t xml:space="preserve">Reason For change </t>
  </si>
  <si>
    <t xml:space="preserve">Authorised </t>
  </si>
  <si>
    <t>Row Labels</t>
  </si>
  <si>
    <t>(blank)</t>
  </si>
  <si>
    <t>Grand Total</t>
  </si>
  <si>
    <t>Count of Status</t>
  </si>
  <si>
    <t>Owner #</t>
  </si>
  <si>
    <t>Count of Aspect</t>
  </si>
  <si>
    <t>Economical</t>
  </si>
  <si>
    <t>Ethical</t>
  </si>
  <si>
    <t>Legal</t>
  </si>
  <si>
    <t>Political</t>
  </si>
  <si>
    <t>Social</t>
  </si>
  <si>
    <t>Technological</t>
  </si>
  <si>
    <t>Environmental</t>
  </si>
  <si>
    <t>Count of Positive / Negative</t>
  </si>
  <si>
    <t>Negative/Positive</t>
  </si>
  <si>
    <t>Positive</t>
  </si>
  <si>
    <t>Last Reviewed</t>
  </si>
  <si>
    <t>NUM</t>
  </si>
  <si>
    <t xml:space="preserve">OBJECTIVE </t>
  </si>
  <si>
    <t xml:space="preserve">RESPONSIBLE 
(TEAM) </t>
  </si>
  <si>
    <t>HOW / RESOURCES REQUIRED</t>
  </si>
  <si>
    <t>MEASUREMENT
 (KEY RESULTS TO BE EVALUATED)</t>
  </si>
  <si>
    <t xml:space="preserve">TARGET DATE </t>
  </si>
  <si>
    <t>Progress Made to date Q1</t>
  </si>
  <si>
    <t>Progress Made to date Q2</t>
  </si>
  <si>
    <t>Progress Made to date Q3</t>
  </si>
  <si>
    <t>Progress Made to date Q4</t>
  </si>
  <si>
    <t>ACHIVED (Y/N)</t>
  </si>
  <si>
    <t>DATE ACHIVED</t>
  </si>
  <si>
    <t>Internal</t>
  </si>
  <si>
    <t>External</t>
  </si>
  <si>
    <t>Aspect</t>
  </si>
  <si>
    <t>Issues or Opportunity</t>
  </si>
  <si>
    <t>Internal / External</t>
  </si>
  <si>
    <t>Positive / Negative</t>
  </si>
  <si>
    <t>Internal / Extrenal</t>
  </si>
  <si>
    <t>Reviewed</t>
  </si>
  <si>
    <t>INTERNAL/ EXTERNAL</t>
  </si>
  <si>
    <t>STEEPLE REF</t>
  </si>
  <si>
    <t xml:space="preserve">OBJECTIVE RISK    </t>
  </si>
  <si>
    <t>OWNER</t>
  </si>
  <si>
    <t xml:space="preserve"> Likelihood </t>
  </si>
  <si>
    <t xml:space="preserve">Severity </t>
  </si>
  <si>
    <t>Risk Rating</t>
  </si>
  <si>
    <t>Status</t>
  </si>
  <si>
    <t>RISK CONTROL MEASURES (RCM)</t>
  </si>
  <si>
    <t>Residual Likelyhood</t>
  </si>
  <si>
    <t>Residual Severity</t>
  </si>
  <si>
    <t xml:space="preserve">Residual risk </t>
  </si>
  <si>
    <t>Open</t>
  </si>
  <si>
    <t>Mitigated</t>
  </si>
  <si>
    <t>Objective Progress</t>
  </si>
  <si>
    <t>Count of NUM</t>
  </si>
  <si>
    <t xml:space="preserve">Total Objectives </t>
  </si>
  <si>
    <t>Count of STATUS</t>
  </si>
  <si>
    <t>Count of Department</t>
  </si>
  <si>
    <t>CI Number</t>
  </si>
  <si>
    <t>SOURCE</t>
  </si>
  <si>
    <t xml:space="preserve">ACTION / IMPROVEMENT </t>
  </si>
  <si>
    <t xml:space="preserve"> Date Raised</t>
  </si>
  <si>
    <t>Process</t>
  </si>
  <si>
    <t>Department</t>
  </si>
  <si>
    <t>RESPONSIBLE</t>
  </si>
  <si>
    <t xml:space="preserve">ACTION DATE </t>
  </si>
  <si>
    <t>STATUS</t>
  </si>
  <si>
    <t>Comments/Notes</t>
  </si>
  <si>
    <t>Count of Progress</t>
  </si>
  <si>
    <t>INT / EXT</t>
  </si>
  <si>
    <t>OPPORTUNITY</t>
  </si>
  <si>
    <t>Year Identified</t>
  </si>
  <si>
    <t>Previous Occurance</t>
  </si>
  <si>
    <t>Rating</t>
  </si>
  <si>
    <t>Qualification</t>
  </si>
  <si>
    <t xml:space="preserve">STRATEGY TO IMPLEMENT </t>
  </si>
  <si>
    <t>Residual Previous Occurance</t>
  </si>
  <si>
    <t>Residual Rating</t>
  </si>
  <si>
    <t>Residual Qualification</t>
  </si>
  <si>
    <t>Achievable Y/N</t>
  </si>
  <si>
    <t>Progress</t>
  </si>
  <si>
    <t>Not Started</t>
  </si>
  <si>
    <t>Ongoing</t>
  </si>
  <si>
    <t>Completed</t>
  </si>
  <si>
    <t>Yes</t>
  </si>
  <si>
    <t>No</t>
  </si>
  <si>
    <t>Count of OBJECTIVES</t>
  </si>
  <si>
    <t>Count of INT / EXT</t>
  </si>
  <si>
    <t>Count of POWER / INTEREST</t>
  </si>
  <si>
    <t>Keep satisfied</t>
  </si>
  <si>
    <t xml:space="preserve">Manage closely </t>
  </si>
  <si>
    <t>PARTY</t>
  </si>
  <si>
    <t>NEEDS / EXPECTATIONS</t>
  </si>
  <si>
    <t>POWER / INTEREST</t>
  </si>
  <si>
    <t>OBJECTIVES</t>
  </si>
  <si>
    <t>RISKS</t>
  </si>
  <si>
    <t>OPPORTUNITIES</t>
  </si>
  <si>
    <t>PRIORITY</t>
  </si>
  <si>
    <t>MITIGATING ACTIONS</t>
  </si>
  <si>
    <t>HIGH</t>
  </si>
  <si>
    <t xml:space="preserve">MEDIUM </t>
  </si>
  <si>
    <t xml:space="preserve">Monitor </t>
  </si>
  <si>
    <t>LOW</t>
  </si>
  <si>
    <t xml:space="preserve">Manage </t>
  </si>
  <si>
    <t xml:space="preserve">How to Update the Dashboard </t>
  </si>
  <si>
    <t>The Dashboard tab provides a summary of the data in your tables. Please note that this summary does not update automatically. You'll need to manually refresh it to reflect any changes you've made. Follow the steps below for how to do this.</t>
  </si>
  <si>
    <t xml:space="preserve">Step 1 </t>
  </si>
  <si>
    <t xml:space="preserve"> Navigate to the DATA tab with the tool bar headings </t>
  </si>
  <si>
    <t xml:space="preserve">Step 2 </t>
  </si>
  <si>
    <t xml:space="preserve">Click Refreshed All : The dashboard should now reflect any data changes you have made to the tables. </t>
  </si>
  <si>
    <t xml:space="preserve">Dashboard Filters </t>
  </si>
  <si>
    <t>The dashboard has a some Dynamic  Slicer Filter on it, which allows you to better analyze the data. Here's some information on how to use it.</t>
  </si>
  <si>
    <t>Filter Options</t>
  </si>
  <si>
    <t>The criteria by which you can filter the data are indicated by the green boxes. Please note that these green boxes will only appear when data exists within the table</t>
  </si>
  <si>
    <t xml:space="preserve">Choosing your Criteria </t>
  </si>
  <si>
    <t>Simply click on the criteria you wish to use for filtering the data. Your selection will remain green, while the data that is being filtered out will turn red</t>
  </si>
  <si>
    <t xml:space="preserve">Switching Crieria  </t>
  </si>
  <si>
    <t>Simply click the new criteria you wish to filter. The color of the new selection will change from red to green, and the criteria that were previously being filtered will switch from green to red</t>
  </si>
  <si>
    <t>Removing Filters</t>
  </si>
  <si>
    <t>To remove all filters from a criteria selection, click the red 'X' in the top right of the Slicer filter box. All the criteria will now return to a green color</t>
  </si>
  <si>
    <t xml:space="preserve">Count of RESPONSIBLE 
(TEAM) </t>
  </si>
  <si>
    <t xml:space="preserve">RISK </t>
  </si>
  <si>
    <t>ID</t>
  </si>
  <si>
    <t xml:space="preserve">Last Reviewed </t>
  </si>
  <si>
    <t xml:space="preserve">Social </t>
  </si>
  <si>
    <t xml:space="preserve">Internal </t>
  </si>
  <si>
    <t xml:space="preserve">Internal  </t>
  </si>
  <si>
    <t xml:space="preserve">Both </t>
  </si>
  <si>
    <t xml:space="preserve">Last Reviewed  </t>
  </si>
  <si>
    <t>INTERNAL</t>
  </si>
  <si>
    <t>EXTERNAL</t>
  </si>
  <si>
    <t>To create a sustainable and profitable business for the long term that provides a reasonable return on investment.</t>
  </si>
  <si>
    <t>Provide a good safe working environment. Manage work force to retain staff, recruit and grow the team as required in line with business objectives.</t>
  </si>
  <si>
    <t>Keep key supplies close as quality materials are critical to the business.</t>
  </si>
  <si>
    <t xml:space="preserve">Ensure the business operates in a professional manner which complies with any necessary regulation </t>
  </si>
  <si>
    <t>Maintain solid professional partnerships with the key account managers</t>
  </si>
  <si>
    <t>To try and be aware of competitor, product /pricing and strategy</t>
  </si>
  <si>
    <t xml:space="preserve">Comply with local council expectations </t>
  </si>
  <si>
    <t xml:space="preserve">Maintain a Safe and secure working environment </t>
  </si>
  <si>
    <t xml:space="preserve">Be aware and utilise external support when required </t>
  </si>
  <si>
    <t xml:space="preserve">Use external expertise as and when required to enhance the business and allow us to meet our obligations. </t>
  </si>
  <si>
    <t>Maintain best price and constant updating of vehicles</t>
  </si>
  <si>
    <t xml:space="preserve">Work closely with to ensure all is well and to adhere to internal rules and regulations </t>
  </si>
  <si>
    <t xml:space="preserve">To operate within time boundaries, No noise, No mess and as quick as possible and to keep a safe site </t>
  </si>
  <si>
    <t xml:space="preserve">To maintain the quality management system, ensuring all personnel understand their role and responsibility in adhering to the requirements for a sustainable business. Define business scope, objectives and follow structured procedures internally meeting the requirements of the customers.  </t>
  </si>
  <si>
    <t xml:space="preserve">Year Identified/Updatd </t>
  </si>
  <si>
    <t xml:space="preserve">Climate change considerations </t>
  </si>
  <si>
    <t>Risk Category</t>
  </si>
  <si>
    <t xml:space="preserve">Year raised/Updated </t>
  </si>
  <si>
    <t>Residual Likelihood</t>
  </si>
  <si>
    <t xml:space="preserve">Residual category </t>
  </si>
  <si>
    <t xml:space="preserve">Year Identified/     Updated </t>
  </si>
  <si>
    <t xml:space="preserve">To protect both human and environment in case of an emergency  Provide further and higher level support to company health and safety procedures </t>
  </si>
  <si>
    <t>24.01.25</t>
  </si>
  <si>
    <t xml:space="preserve">New to the system </t>
  </si>
  <si>
    <t xml:space="preserve"> Likelihood</t>
  </si>
  <si>
    <t xml:space="preserve">Ensure we achieve what was set out and ensure we maintain competitively priced products. Keep all customers satisfied. </t>
  </si>
  <si>
    <t xml:space="preserve">To ensure we work with them, not be evasive in any way </t>
  </si>
  <si>
    <t xml:space="preserve">To work within the framework that we have been granted </t>
  </si>
  <si>
    <t>MD</t>
  </si>
  <si>
    <t>Negative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</si>
</sst>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8"/>
      <name val="Calibri"/>
      <family val="2"/>
      <scheme val="minor"/>
    </font>
    <font>
      <sz val="11"/>
      <name val="Calibri"/>
      <family val="2"/>
    </font>
    <font>
      <sz val="10"/>
      <color rgb="FF000000"/>
      <name val="Calibri"/>
      <family val="2"/>
    </font>
    <font>
      <b/>
      <sz val="24"/>
      <color theme="1"/>
      <name val="Calibri"/>
      <family val="2"/>
      <scheme val="minor"/>
    </font>
    <font>
      <sz val="9"/>
      <color rgb="FF000000"/>
      <name val="Arial"/>
      <family val="2"/>
    </font>
    <font>
      <sz val="11"/>
      <color theme="0"/>
      <name val="Calibri"/>
      <family val="2"/>
      <scheme val="minor"/>
    </font>
    <font>
      <b/>
      <sz val="11"/>
      <color rgb="FF2B2B2D"/>
      <name val="Calibri"/>
      <family val="2"/>
    </font>
    <font>
      <b/>
      <sz val="11"/>
      <color theme="1"/>
      <name val="Calibri"/>
      <family val="2"/>
      <scheme val="minor"/>
    </font>
    <font>
      <u/>
      <sz val="11"/>
      <color theme="1"/>
      <name val="Calibri"/>
      <family val="2"/>
      <scheme val="minor"/>
    </font>
    <font>
      <b/>
      <sz val="11"/>
      <color rgb="FF3F3F3F"/>
      <name val="Calibri"/>
      <family val="2"/>
      <scheme val="minor"/>
    </font>
    <font>
      <sz val="10"/>
      <color theme="1"/>
      <name val="Calibri Light"/>
      <family val="2"/>
      <scheme val="major"/>
    </font>
    <font>
      <sz val="10"/>
      <color rgb="FF000000"/>
      <name val="Calibri Light"/>
      <family val="2"/>
      <scheme val="major"/>
    </font>
    <font>
      <sz val="10"/>
      <name val="Calibri Light"/>
      <family val="2"/>
      <scheme val="major"/>
    </font>
    <font>
      <sz val="10"/>
      <color rgb="FF3F3F3F"/>
      <name val="Calibri Light"/>
      <family val="2"/>
      <scheme val="major"/>
    </font>
    <font>
      <sz val="11"/>
      <color theme="0"/>
      <name val="Calibri"/>
      <family val="2"/>
    </font>
    <font>
      <b/>
      <sz val="12"/>
      <name val="Calibri"/>
      <family val="2"/>
    </font>
    <font>
      <b/>
      <sz val="12"/>
      <name val="Arial"/>
      <family val="2"/>
    </font>
    <font>
      <b/>
      <sz val="10"/>
      <name val="Calibri Light"/>
      <family val="2"/>
      <scheme val="major"/>
    </font>
  </fonts>
  <fills count="14">
    <fill>
      <patternFill patternType="none"/>
    </fill>
    <fill>
      <patternFill patternType="gray125"/>
    </fill>
    <fill>
      <patternFill patternType="solid">
        <fgColor rgb="FFD9D9D9"/>
        <bgColor rgb="FFD9D9D9"/>
      </patternFill>
    </fill>
    <fill>
      <patternFill patternType="solid">
        <fgColor theme="0" tint="-0.14999847407452621"/>
        <bgColor theme="0" tint="-0.14999847407452621"/>
      </patternFill>
    </fill>
    <fill>
      <patternFill patternType="solid">
        <fgColor rgb="FFF2F2F2"/>
      </patternFill>
    </fill>
    <fill>
      <patternFill patternType="solid">
        <fgColor theme="0"/>
        <bgColor indexed="64"/>
      </patternFill>
    </fill>
    <fill>
      <patternFill patternType="solid">
        <fgColor theme="4" tint="0.7999816888943144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4.9989318521683403E-2"/>
        <bgColor theme="0" tint="-0.14999847407452621"/>
      </patternFill>
    </fill>
    <fill>
      <patternFill patternType="solid">
        <fgColor theme="9" tint="0.79998168889431442"/>
        <bgColor indexed="64"/>
      </patternFill>
    </fill>
    <fill>
      <patternFill patternType="solid">
        <fgColor theme="0"/>
        <bgColor rgb="FF00B0F0"/>
      </patternFill>
    </fill>
    <fill>
      <patternFill patternType="solid">
        <fgColor theme="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indexed="64"/>
      </left>
      <right/>
      <top/>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thin">
        <color theme="1"/>
      </left>
      <right style="thin">
        <color theme="1"/>
      </right>
      <top style="thin">
        <color theme="1"/>
      </top>
      <bottom/>
      <diagonal/>
    </border>
  </borders>
  <cellStyleXfs count="2">
    <xf numFmtId="0" fontId="0" fillId="0" borderId="0"/>
    <xf numFmtId="0" fontId="10" fillId="4" borderId="12" applyNumberFormat="0" applyAlignment="0" applyProtection="0"/>
  </cellStyleXfs>
  <cellXfs count="112">
    <xf numFmtId="0" fontId="0" fillId="0" borderId="0" xfId="0"/>
    <xf numFmtId="0" fontId="0" fillId="0" borderId="0" xfId="0" pivotButton="1"/>
    <xf numFmtId="0" fontId="0" fillId="0" borderId="0" xfId="0" applyAlignment="1">
      <alignment horizontal="left"/>
    </xf>
    <xf numFmtId="0" fontId="0" fillId="0" borderId="1" xfId="0" applyBorder="1" applyAlignment="1">
      <alignment horizontal="center" vertical="center" wrapText="1"/>
    </xf>
    <xf numFmtId="0" fontId="0" fillId="0" borderId="0" xfId="0" applyAlignment="1">
      <alignment horizontal="center" vertical="center"/>
    </xf>
    <xf numFmtId="0" fontId="2" fillId="0" borderId="1" xfId="0" applyFont="1" applyBorder="1" applyAlignment="1">
      <alignment horizontal="center" vertical="center" wrapText="1"/>
    </xf>
    <xf numFmtId="14" fontId="0" fillId="0" borderId="0" xfId="0" applyNumberFormat="1"/>
    <xf numFmtId="0" fontId="5" fillId="0" borderId="1" xfId="0" applyFont="1" applyBorder="1" applyAlignment="1">
      <alignment horizontal="center" vertical="center" wrapText="1"/>
    </xf>
    <xf numFmtId="0" fontId="4" fillId="0" borderId="0" xfId="0" applyFont="1" applyAlignment="1">
      <alignment vertical="center"/>
    </xf>
    <xf numFmtId="14" fontId="6" fillId="0" borderId="0" xfId="0" applyNumberFormat="1" applyFont="1"/>
    <xf numFmtId="0" fontId="0" fillId="0" borderId="0" xfId="0" applyAlignment="1">
      <alignment horizontal="right"/>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17" fontId="2" fillId="0" borderId="1" xfId="0" applyNumberFormat="1" applyFont="1" applyBorder="1" applyAlignment="1">
      <alignment horizontal="center" vertical="center" wrapText="1"/>
    </xf>
    <xf numFmtId="0" fontId="0" fillId="0" borderId="1" xfId="0" applyBorder="1" applyAlignment="1">
      <alignment horizontal="center" vertical="center"/>
    </xf>
    <xf numFmtId="17" fontId="0" fillId="0" borderId="1" xfId="0" applyNumberFormat="1" applyBorder="1" applyAlignment="1">
      <alignment horizontal="center" vertical="center"/>
    </xf>
    <xf numFmtId="0" fontId="0" fillId="0" borderId="0" xfId="0" applyAlignment="1">
      <alignment wrapText="1"/>
    </xf>
    <xf numFmtId="0" fontId="8" fillId="0" borderId="0" xfId="0" applyFont="1"/>
    <xf numFmtId="0" fontId="0" fillId="3" borderId="9" xfId="0" applyFill="1" applyBorder="1" applyAlignment="1">
      <alignment horizontal="center" vertical="center"/>
    </xf>
    <xf numFmtId="14" fontId="0" fillId="3" borderId="9" xfId="0" applyNumberFormat="1" applyFill="1" applyBorder="1" applyAlignment="1">
      <alignment horizontal="center" vertical="center"/>
    </xf>
    <xf numFmtId="0" fontId="11"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2" xfId="1" applyFont="1" applyFill="1" applyAlignment="1">
      <alignment horizontal="center" vertical="center" wrapText="1"/>
    </xf>
    <xf numFmtId="0" fontId="11" fillId="5" borderId="1" xfId="0" applyFont="1" applyFill="1" applyBorder="1" applyAlignment="1">
      <alignment horizontal="center" vertical="center"/>
    </xf>
    <xf numFmtId="0" fontId="11" fillId="6" borderId="1" xfId="0" applyFont="1" applyFill="1" applyBorder="1" applyAlignment="1">
      <alignment horizontal="center" vertical="center"/>
    </xf>
    <xf numFmtId="0" fontId="11" fillId="5" borderId="3" xfId="0" applyFont="1" applyFill="1" applyBorder="1" applyAlignment="1">
      <alignment horizontal="center" vertical="center" wrapText="1"/>
    </xf>
    <xf numFmtId="17" fontId="11" fillId="5" borderId="3" xfId="0" applyNumberFormat="1" applyFont="1" applyFill="1" applyBorder="1" applyAlignment="1">
      <alignment horizontal="center" vertical="center"/>
    </xf>
    <xf numFmtId="17" fontId="11" fillId="5" borderId="3" xfId="0" applyNumberFormat="1" applyFont="1" applyFill="1" applyBorder="1" applyAlignment="1">
      <alignment horizontal="center" vertical="center" wrapText="1"/>
    </xf>
    <xf numFmtId="0" fontId="11" fillId="6" borderId="3" xfId="0" applyFont="1" applyFill="1" applyBorder="1" applyAlignment="1">
      <alignment horizontal="center" vertical="center" wrapText="1"/>
    </xf>
    <xf numFmtId="17" fontId="11" fillId="6" borderId="3" xfId="0" applyNumberFormat="1" applyFont="1" applyFill="1" applyBorder="1" applyAlignment="1">
      <alignment horizontal="center" vertical="center" wrapText="1"/>
    </xf>
    <xf numFmtId="17" fontId="11" fillId="6" borderId="3" xfId="0" applyNumberFormat="1" applyFont="1" applyFill="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2" fillId="0" borderId="7" xfId="0" applyFont="1" applyBorder="1" applyAlignment="1">
      <alignment horizontal="center" vertical="center"/>
    </xf>
    <xf numFmtId="0" fontId="12" fillId="0" borderId="7" xfId="0" applyFont="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center" wrapText="1"/>
    </xf>
    <xf numFmtId="0" fontId="0" fillId="3" borderId="9" xfId="0" applyFill="1" applyBorder="1" applyAlignment="1">
      <alignment horizontal="center" vertical="center" wrapText="1"/>
    </xf>
    <xf numFmtId="0" fontId="3" fillId="0" borderId="13" xfId="0" applyFont="1" applyBorder="1" applyAlignment="1">
      <alignment horizontal="center" vertical="center"/>
    </xf>
    <xf numFmtId="0" fontId="0" fillId="0" borderId="14" xfId="0" applyBorder="1" applyAlignment="1">
      <alignment horizontal="center" vertical="center" wrapText="1"/>
    </xf>
    <xf numFmtId="0" fontId="3" fillId="0" borderId="13" xfId="0" applyFont="1" applyBorder="1" applyAlignment="1">
      <alignment horizontal="center" vertical="center" wrapText="1"/>
    </xf>
    <xf numFmtId="17" fontId="3" fillId="0" borderId="13" xfId="0" applyNumberFormat="1" applyFont="1" applyBorder="1" applyAlignment="1">
      <alignment horizontal="center" vertical="center"/>
    </xf>
    <xf numFmtId="17" fontId="3" fillId="0" borderId="13" xfId="0" applyNumberFormat="1" applyFont="1" applyBorder="1" applyAlignment="1">
      <alignment horizontal="center" vertical="center" wrapText="1"/>
    </xf>
    <xf numFmtId="0" fontId="0" fillId="0" borderId="14" xfId="0" applyBorder="1" applyAlignment="1">
      <alignment horizontal="center" vertical="center"/>
    </xf>
    <xf numFmtId="0" fontId="0" fillId="0" borderId="1" xfId="0" applyBorder="1" applyAlignment="1">
      <alignment vertical="center" wrapText="1"/>
    </xf>
    <xf numFmtId="0" fontId="12" fillId="5"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4" fillId="5" borderId="12" xfId="1" applyFont="1" applyFill="1" applyAlignment="1">
      <alignment horizontal="center" vertical="center" wrapText="1"/>
    </xf>
    <xf numFmtId="0" fontId="0" fillId="10" borderId="17" xfId="0" applyFill="1" applyBorder="1" applyAlignment="1">
      <alignment horizontal="center" vertical="center"/>
    </xf>
    <xf numFmtId="14" fontId="0" fillId="0" borderId="1" xfId="0" applyNumberFormat="1" applyBorder="1" applyAlignment="1">
      <alignment horizontal="center" vertical="center"/>
    </xf>
    <xf numFmtId="0" fontId="0" fillId="0" borderId="17" xfId="0" applyBorder="1" applyAlignment="1">
      <alignment horizontal="center" vertical="center"/>
    </xf>
    <xf numFmtId="14" fontId="0" fillId="0" borderId="17" xfId="0" applyNumberFormat="1" applyBorder="1" applyAlignment="1">
      <alignment horizontal="center" vertical="center"/>
    </xf>
    <xf numFmtId="0" fontId="0" fillId="9" borderId="17" xfId="0" applyFill="1" applyBorder="1" applyAlignment="1">
      <alignment horizontal="center" vertical="center"/>
    </xf>
    <xf numFmtId="0" fontId="0" fillId="10" borderId="1" xfId="0" applyFill="1" applyBorder="1" applyAlignment="1">
      <alignment horizontal="center" vertical="center"/>
    </xf>
    <xf numFmtId="0" fontId="0" fillId="0" borderId="17" xfId="0" applyBorder="1" applyAlignment="1">
      <alignment horizontal="center" vertical="center" wrapText="1"/>
    </xf>
    <xf numFmtId="0" fontId="11" fillId="0" borderId="0" xfId="0" applyFont="1" applyAlignment="1">
      <alignment horizontal="center" vertical="center"/>
    </xf>
    <xf numFmtId="14" fontId="11" fillId="0" borderId="0" xfId="0" applyNumberFormat="1" applyFont="1" applyAlignment="1">
      <alignment horizontal="center" vertical="center"/>
    </xf>
    <xf numFmtId="0" fontId="11" fillId="0" borderId="0" xfId="0" applyFont="1" applyAlignment="1">
      <alignment horizontal="center" vertical="center" wrapText="1"/>
    </xf>
    <xf numFmtId="0" fontId="11" fillId="0" borderId="0" xfId="0" applyFont="1"/>
    <xf numFmtId="14" fontId="11" fillId="0" borderId="0" xfId="0" applyNumberFormat="1" applyFont="1"/>
    <xf numFmtId="0" fontId="0" fillId="0" borderId="0" xfId="0"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17" fontId="11" fillId="0" borderId="1" xfId="0" applyNumberFormat="1" applyFont="1" applyBorder="1" applyAlignment="1">
      <alignment horizontal="center" vertical="center" wrapText="1"/>
    </xf>
    <xf numFmtId="17" fontId="12" fillId="0" borderId="1"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17" fontId="11" fillId="0" borderId="8" xfId="0" applyNumberFormat="1" applyFont="1" applyBorder="1" applyAlignment="1">
      <alignment horizontal="center" vertical="center" wrapText="1"/>
    </xf>
    <xf numFmtId="17" fontId="12" fillId="0" borderId="0" xfId="0" applyNumberFormat="1" applyFont="1" applyAlignment="1">
      <alignment horizontal="center" vertical="center" wrapText="1"/>
    </xf>
    <xf numFmtId="17" fontId="11" fillId="0" borderId="11" xfId="0" applyNumberFormat="1" applyFont="1" applyBorder="1" applyAlignment="1">
      <alignment horizontal="center" vertical="center" wrapText="1"/>
    </xf>
    <xf numFmtId="17" fontId="11" fillId="0" borderId="7" xfId="0" applyNumberFormat="1" applyFont="1" applyBorder="1" applyAlignment="1">
      <alignment horizontal="center" vertical="center" wrapText="1"/>
    </xf>
    <xf numFmtId="17" fontId="11" fillId="0" borderId="10" xfId="0" applyNumberFormat="1" applyFont="1" applyBorder="1" applyAlignment="1">
      <alignment horizontal="center" vertical="center" wrapText="1"/>
    </xf>
    <xf numFmtId="17" fontId="11" fillId="0" borderId="5" xfId="0" applyNumberFormat="1"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7" fillId="8" borderId="1" xfId="0" applyFont="1" applyFill="1" applyBorder="1" applyAlignment="1">
      <alignment horizontal="center" vertical="center" wrapText="1"/>
    </xf>
    <xf numFmtId="14" fontId="11" fillId="0" borderId="0" xfId="0" applyNumberFormat="1" applyFont="1" applyAlignment="1">
      <alignment horizontal="center" vertical="center" wrapText="1"/>
    </xf>
    <xf numFmtId="0" fontId="13" fillId="8" borderId="0" xfId="0" applyFont="1" applyFill="1" applyAlignment="1">
      <alignment horizontal="center" vertical="center" wrapText="1"/>
    </xf>
    <xf numFmtId="0" fontId="11" fillId="0" borderId="0" xfId="0" applyFont="1" applyAlignment="1">
      <alignment wrapText="1"/>
    </xf>
    <xf numFmtId="0" fontId="18" fillId="8" borderId="5"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3" fillId="5" borderId="12" xfId="1" applyFont="1" applyFill="1" applyAlignment="1">
      <alignment horizontal="center" vertical="center"/>
    </xf>
    <xf numFmtId="0" fontId="13" fillId="5" borderId="12" xfId="1" applyFont="1" applyFill="1" applyAlignment="1">
      <alignment horizontal="center" vertical="center" wrapText="1"/>
    </xf>
    <xf numFmtId="0" fontId="11" fillId="5" borderId="12" xfId="1" applyFont="1" applyFill="1" applyAlignment="1">
      <alignment horizontal="center" vertical="center" wrapText="1"/>
    </xf>
    <xf numFmtId="0" fontId="12" fillId="12" borderId="13" xfId="0" applyFont="1" applyFill="1" applyBorder="1" applyAlignment="1">
      <alignment horizontal="center" vertical="center" wrapText="1"/>
    </xf>
    <xf numFmtId="0" fontId="12" fillId="5" borderId="15" xfId="0" applyFont="1" applyFill="1" applyBorder="1" applyAlignment="1">
      <alignment horizontal="center" vertical="center"/>
    </xf>
    <xf numFmtId="0" fontId="12" fillId="5" borderId="15"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2" fillId="5" borderId="1" xfId="0" applyFont="1" applyFill="1" applyBorder="1" applyAlignment="1">
      <alignment horizontal="center" vertical="center"/>
    </xf>
    <xf numFmtId="0" fontId="12" fillId="13" borderId="1" xfId="0" applyFont="1" applyFill="1" applyBorder="1" applyAlignment="1">
      <alignment horizontal="center" vertical="center" wrapText="1"/>
    </xf>
    <xf numFmtId="0" fontId="13" fillId="13" borderId="12" xfId="0" applyFont="1" applyFill="1" applyBorder="1" applyAlignment="1">
      <alignment horizontal="center" vertical="center" wrapText="1"/>
    </xf>
    <xf numFmtId="0" fontId="12" fillId="13" borderId="12" xfId="0" applyFont="1" applyFill="1" applyBorder="1" applyAlignment="1">
      <alignment horizontal="center" vertical="center" wrapText="1"/>
    </xf>
    <xf numFmtId="0" fontId="14" fillId="13" borderId="12" xfId="0" applyFont="1" applyFill="1" applyBorder="1" applyAlignment="1">
      <alignment horizontal="center" vertical="center" wrapText="1"/>
    </xf>
    <xf numFmtId="0" fontId="11" fillId="5" borderId="0" xfId="0" applyFont="1" applyFill="1" applyAlignment="1">
      <alignment horizontal="center" vertical="center"/>
    </xf>
    <xf numFmtId="0" fontId="11" fillId="5" borderId="0" xfId="0" applyFont="1" applyFill="1" applyAlignment="1">
      <alignment horizontal="center" vertical="center" wrapText="1"/>
    </xf>
    <xf numFmtId="0" fontId="13" fillId="5" borderId="0" xfId="0" applyFont="1" applyFill="1" applyAlignment="1">
      <alignment horizontal="center" vertical="center" wrapText="1"/>
    </xf>
    <xf numFmtId="0" fontId="11" fillId="11" borderId="0" xfId="0" applyFont="1" applyFill="1" applyAlignment="1">
      <alignment horizontal="center" vertical="center"/>
    </xf>
    <xf numFmtId="0" fontId="0" fillId="0" borderId="0" xfId="0" applyAlignment="1">
      <alignment horizontal="center" wrapText="1"/>
    </xf>
    <xf numFmtId="0" fontId="0" fillId="0" borderId="0" xfId="0" applyAlignment="1">
      <alignment horizontal="center"/>
    </xf>
    <xf numFmtId="0" fontId="9" fillId="0" borderId="0" xfId="0" applyFont="1" applyAlignment="1">
      <alignment horizontal="center" vertical="center"/>
    </xf>
  </cellXfs>
  <cellStyles count="2">
    <cellStyle name="Normal" xfId="0" builtinId="0"/>
    <cellStyle name="Output" xfId="1" builtinId="21"/>
  </cellStyles>
  <dxfs count="127">
    <dxf>
      <fill>
        <patternFill>
          <bgColor rgb="FFF24F3B"/>
        </patternFill>
      </fill>
    </dxf>
    <dxf>
      <fill>
        <patternFill>
          <bgColor rgb="FFFDBD29"/>
        </patternFill>
      </fill>
    </dxf>
    <dxf>
      <fill>
        <patternFill>
          <bgColor rgb="FF8AB274"/>
        </patternFill>
      </fill>
    </dxf>
    <dxf>
      <fill>
        <patternFill>
          <bgColor rgb="FFB5C266"/>
        </patternFill>
      </fill>
    </dxf>
    <dxf>
      <fill>
        <patternFill>
          <bgColor rgb="FF00ACB5"/>
        </patternFill>
      </fill>
    </dxf>
    <dxf>
      <fill>
        <patternFill>
          <bgColor rgb="FF387491"/>
        </patternFill>
      </fill>
    </dxf>
    <dxf>
      <fill>
        <patternFill>
          <bgColor rgb="FF702E53"/>
        </patternFill>
      </fill>
    </dxf>
    <dxf>
      <fill>
        <patternFill>
          <bgColor rgb="FFFDBF29"/>
        </patternFill>
      </fill>
    </dxf>
    <dxf>
      <fill>
        <patternFill>
          <bgColor rgb="FFF3503B"/>
        </patternFill>
      </fill>
    </dxf>
    <dxf>
      <fill>
        <patternFill>
          <bgColor rgb="FFF3503C"/>
        </patternFill>
      </fill>
    </dxf>
    <dxf>
      <fill>
        <patternFill>
          <bgColor rgb="FFFFBF29"/>
        </patternFill>
      </fill>
    </dxf>
    <dxf>
      <fill>
        <patternFill>
          <bgColor rgb="FF8AB274"/>
        </patternFill>
      </fill>
    </dxf>
    <dxf>
      <fill>
        <patternFill>
          <bgColor rgb="FFF3503C"/>
        </patternFill>
      </fill>
    </dxf>
    <dxf>
      <fill>
        <patternFill>
          <bgColor rgb="FFFFBF29"/>
        </patternFill>
      </fill>
    </dxf>
    <dxf>
      <fill>
        <patternFill>
          <bgColor rgb="FF8AB274"/>
        </patternFill>
      </fill>
    </dxf>
    <dxf>
      <fill>
        <patternFill>
          <bgColor rgb="FFFFBF29"/>
        </patternFill>
      </fill>
    </dxf>
    <dxf>
      <fill>
        <patternFill>
          <bgColor rgb="FFF3503C"/>
        </patternFill>
      </fill>
    </dxf>
    <dxf>
      <fill>
        <patternFill>
          <bgColor rgb="FFFDBD28"/>
        </patternFill>
      </fill>
    </dxf>
    <dxf>
      <fill>
        <patternFill>
          <bgColor rgb="FFF3503B"/>
        </patternFill>
      </fill>
    </dxf>
    <dxf>
      <fill>
        <patternFill>
          <bgColor rgb="FF387491"/>
        </patternFill>
      </fill>
    </dxf>
    <dxf>
      <fill>
        <patternFill>
          <bgColor rgb="FF8AB274"/>
        </patternFill>
      </fill>
    </dxf>
    <dxf>
      <fill>
        <patternFill>
          <bgColor rgb="FFB5C266"/>
        </patternFill>
      </fill>
    </dxf>
    <dxf>
      <fill>
        <patternFill>
          <bgColor rgb="FFFDBD29"/>
        </patternFill>
      </fill>
    </dxf>
    <dxf>
      <fill>
        <patternFill>
          <bgColor rgb="FFF3503C"/>
        </patternFill>
      </fill>
    </dxf>
    <dxf>
      <fill>
        <patternFill>
          <bgColor rgb="FFB5C266"/>
        </patternFill>
      </fill>
    </dxf>
    <dxf>
      <fill>
        <patternFill>
          <bgColor rgb="FFFDBD29"/>
        </patternFill>
      </fill>
    </dxf>
    <dxf>
      <fill>
        <patternFill>
          <bgColor rgb="FFF3503C"/>
        </patternFill>
      </fill>
    </dxf>
    <dxf>
      <fill>
        <patternFill>
          <bgColor rgb="FFFDBD29"/>
        </patternFill>
      </fill>
    </dxf>
    <dxf>
      <fill>
        <patternFill>
          <bgColor rgb="FFF3503C"/>
        </patternFill>
      </fill>
    </dxf>
    <dxf>
      <fill>
        <patternFill>
          <bgColor rgb="FFFFBF29"/>
        </patternFill>
      </fill>
    </dxf>
    <dxf>
      <fill>
        <patternFill>
          <bgColor rgb="FFF3503C"/>
        </patternFill>
      </fill>
    </dxf>
    <dxf>
      <fill>
        <patternFill>
          <bgColor rgb="FFFFBF29"/>
        </patternFill>
      </fill>
    </dxf>
    <dxf>
      <fill>
        <patternFill>
          <bgColor rgb="FFF3503C"/>
        </patternFill>
      </fill>
    </dxf>
    <dxf>
      <font>
        <b val="0"/>
        <i val="0"/>
        <strike val="0"/>
        <condense val="0"/>
        <extend val="0"/>
        <outline val="0"/>
        <shadow val="0"/>
        <u val="none"/>
        <vertAlign val="baseline"/>
        <sz val="10"/>
        <color rgb="FF000000"/>
        <name val="Calibri Light"/>
        <family val="2"/>
        <scheme val="major"/>
      </font>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Light"/>
        <family val="2"/>
        <scheme val="major"/>
      </font>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Light"/>
        <family val="2"/>
        <scheme val="major"/>
      </font>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Light"/>
        <family val="2"/>
        <scheme val="major"/>
      </font>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Light"/>
        <family val="2"/>
        <scheme val="major"/>
      </font>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Light"/>
        <family val="2"/>
        <scheme val="major"/>
      </font>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Light"/>
        <family val="2"/>
        <scheme val="major"/>
      </font>
      <fill>
        <patternFill>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Light"/>
        <family val="2"/>
        <scheme val="major"/>
      </font>
      <fill>
        <patternFill>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rgb="FF000000"/>
        <name val="Calibri Light"/>
        <family val="2"/>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ttom style="medium">
          <color indexed="64"/>
        </bottom>
      </border>
    </dxf>
    <dxf>
      <font>
        <strike val="0"/>
        <outline val="0"/>
        <shadow val="0"/>
        <u val="none"/>
        <vertAlign val="baseline"/>
        <sz val="10"/>
        <name val="Calibri Light"/>
        <family val="2"/>
        <scheme val="major"/>
      </font>
      <fill>
        <patternFill>
          <bgColor theme="0"/>
        </patternFill>
      </fill>
      <alignment horizontal="center" vertical="center" textRotation="0" indent="0" justifyLastLine="0" shrinkToFit="0" readingOrder="0"/>
    </dxf>
    <dxf>
      <border outline="0">
        <bottom style="thin">
          <color indexed="64"/>
        </bottom>
      </border>
    </dxf>
    <dxf>
      <font>
        <b/>
        <i val="0"/>
        <strike val="0"/>
        <condense val="0"/>
        <extend val="0"/>
        <outline val="0"/>
        <shadow val="0"/>
        <u val="none"/>
        <vertAlign val="baseline"/>
        <sz val="10"/>
        <color auto="1"/>
        <name val="Calibri Light"/>
        <family val="2"/>
        <scheme val="major"/>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border>
    </dxf>
    <dxf>
      <font>
        <b val="0"/>
        <i val="0"/>
        <strike val="0"/>
        <condense val="0"/>
        <extend val="0"/>
        <outline val="0"/>
        <shadow val="0"/>
        <u val="none"/>
        <vertAlign val="baseline"/>
        <sz val="9"/>
        <color rgb="FF000000"/>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auto="1"/>
        <name val="Calibri"/>
        <family val="2"/>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rder>
    </dxf>
    <dxf>
      <font>
        <b/>
        <i val="0"/>
        <strike val="0"/>
        <condense val="0"/>
        <extend val="0"/>
        <outline val="0"/>
        <shadow val="0"/>
        <u val="none"/>
        <vertAlign val="baseline"/>
        <sz val="11"/>
        <color rgb="FFFF0000"/>
        <name val="Calibri"/>
        <family val="2"/>
        <scheme val="none"/>
      </font>
      <fill>
        <patternFill patternType="solid">
          <fgColor rgb="FFD9D9D9"/>
          <bgColor rgb="FFD9D9D9"/>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rgb="FF2B2B2D"/>
        <name val="Calibri"/>
        <family val="2"/>
        <scheme val="none"/>
      </font>
      <fill>
        <patternFill patternType="solid">
          <fgColor rgb="FFD9D9D9"/>
          <bgColor rgb="FFD9D9D9"/>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0"/>
        <name val="Calibri Light"/>
        <family val="2"/>
        <scheme val="major"/>
      </font>
      <numFmt numFmtId="0" formatCode="General"/>
      <alignment horizontal="center" vertical="center" textRotation="0" wrapText="1" indent="0" justifyLastLine="0" shrinkToFit="0" readingOrder="0"/>
    </dxf>
    <dxf>
      <font>
        <strike val="0"/>
        <outline val="0"/>
        <shadow val="0"/>
        <u val="none"/>
        <vertAlign val="baseline"/>
        <sz val="10"/>
        <name val="Calibri Light"/>
        <family val="2"/>
        <scheme val="major"/>
      </font>
      <numFmt numFmtId="0" formatCode="General"/>
      <alignment horizontal="center" vertical="center" textRotation="0" wrapText="1" indent="0" justifyLastLine="0" shrinkToFit="0" readingOrder="0"/>
    </dxf>
    <dxf>
      <font>
        <strike val="0"/>
        <outline val="0"/>
        <shadow val="0"/>
        <u val="none"/>
        <vertAlign val="baseline"/>
        <sz val="10"/>
        <name val="Calibri Light"/>
        <family val="2"/>
        <scheme val="major"/>
      </font>
      <alignment horizontal="center" vertical="center" textRotation="0" wrapText="1" indent="0" justifyLastLine="0" shrinkToFit="0" readingOrder="0"/>
    </dxf>
    <dxf>
      <font>
        <strike val="0"/>
        <outline val="0"/>
        <shadow val="0"/>
        <u val="none"/>
        <vertAlign val="baseline"/>
        <sz val="10"/>
        <name val="Calibri Light"/>
        <family val="2"/>
        <scheme val="major"/>
      </font>
      <alignment horizontal="center" vertical="center" textRotation="0" wrapText="1" indent="0" justifyLastLine="0" shrinkToFit="0" readingOrder="0"/>
    </dxf>
    <dxf>
      <font>
        <strike val="0"/>
        <outline val="0"/>
        <shadow val="0"/>
        <u val="none"/>
        <vertAlign val="baseline"/>
        <sz val="10"/>
        <color rgb="FF000000"/>
        <name val="Calibri Light"/>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center" vertical="center" textRotation="0" wrapText="1" indent="0" justifyLastLine="0" shrinkToFit="0" readingOrder="0"/>
    </dxf>
    <dxf>
      <font>
        <strike val="0"/>
        <outline val="0"/>
        <shadow val="0"/>
        <u val="none"/>
        <vertAlign val="baseline"/>
        <sz val="10"/>
        <name val="Calibri Light"/>
        <family val="2"/>
        <scheme val="major"/>
      </font>
      <alignment horizontal="center" vertical="center" textRotation="0" wrapText="1" indent="0" justifyLastLine="0" shrinkToFit="0" readingOrder="0"/>
    </dxf>
    <dxf>
      <font>
        <strike val="0"/>
        <outline val="0"/>
        <shadow val="0"/>
        <u val="none"/>
        <vertAlign val="baseline"/>
        <sz val="10"/>
        <name val="Calibri Light"/>
        <family val="2"/>
        <scheme val="major"/>
      </font>
      <numFmt numFmtId="0" formatCode="General"/>
      <alignment horizontal="center" vertical="center" textRotation="0" wrapText="1" indent="0" justifyLastLine="0" shrinkToFit="0" readingOrder="0"/>
    </dxf>
    <dxf>
      <font>
        <strike val="0"/>
        <outline val="0"/>
        <shadow val="0"/>
        <u val="none"/>
        <vertAlign val="baseline"/>
        <sz val="10"/>
        <name val="Calibri Light"/>
        <family val="2"/>
        <scheme val="major"/>
      </font>
      <numFmt numFmtId="0" formatCode="General"/>
      <alignment horizontal="center" vertical="center" textRotation="0" wrapText="1" indent="0" justifyLastLine="0" shrinkToFit="0" readingOrder="0"/>
    </dxf>
    <dxf>
      <font>
        <strike val="0"/>
        <outline val="0"/>
        <shadow val="0"/>
        <u val="none"/>
        <vertAlign val="baseline"/>
        <sz val="10"/>
        <name val="Calibri Light"/>
        <family val="2"/>
        <scheme val="major"/>
      </font>
      <alignment horizontal="center" vertical="center" textRotation="0" wrapText="1" indent="0" justifyLastLine="0" shrinkToFit="0" readingOrder="0"/>
    </dxf>
    <dxf>
      <font>
        <strike val="0"/>
        <outline val="0"/>
        <shadow val="0"/>
        <u val="none"/>
        <vertAlign val="baseline"/>
        <sz val="10"/>
        <name val="Calibri Light"/>
        <family val="2"/>
        <scheme val="major"/>
      </font>
      <alignment horizontal="center" vertical="center" textRotation="0" wrapText="1" indent="0" justifyLastLine="0" shrinkToFit="0" readingOrder="0"/>
    </dxf>
    <dxf>
      <font>
        <strike val="0"/>
        <outline val="0"/>
        <shadow val="0"/>
        <u val="none"/>
        <vertAlign val="baseline"/>
        <sz val="10"/>
        <name val="Calibri Light"/>
        <family val="2"/>
        <scheme val="major"/>
      </font>
      <alignment horizontal="center" vertical="center" textRotation="0" wrapText="1" indent="0" justifyLastLine="0" shrinkToFit="0" readingOrder="0"/>
    </dxf>
    <dxf>
      <font>
        <strike val="0"/>
        <outline val="0"/>
        <shadow val="0"/>
        <u val="none"/>
        <vertAlign val="baseline"/>
        <sz val="10"/>
        <color rgb="FF000000"/>
        <name val="Calibri Light"/>
        <family val="2"/>
        <scheme val="maj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name val="Calibri Light"/>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name val="Calibri Light"/>
        <family val="2"/>
        <scheme val="maj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name val="Calibri Light"/>
        <family val="2"/>
        <scheme val="maj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left" vertical="top" textRotation="0" wrapText="1" indent="0" justifyLastLine="0" shrinkToFit="0" readingOrder="0"/>
    </dxf>
    <dxf>
      <font>
        <strike val="0"/>
        <outline val="0"/>
        <shadow val="0"/>
        <u val="none"/>
        <vertAlign val="baseline"/>
        <sz val="10"/>
        <name val="Calibri Light"/>
        <family val="2"/>
        <scheme val="major"/>
      </font>
      <alignment horizontal="center" vertical="center" textRotation="0" wrapText="1" indent="0" justifyLastLine="0" shrinkToFit="0" readingOrder="0"/>
    </dxf>
    <dxf>
      <font>
        <strike val="0"/>
        <outline val="0"/>
        <shadow val="0"/>
        <u val="none"/>
        <vertAlign val="baseline"/>
        <sz val="10"/>
        <name val="Calibri Light"/>
        <family val="2"/>
        <scheme val="major"/>
      </font>
      <fill>
        <patternFill>
          <fgColor indexed="64"/>
          <bgColor theme="0"/>
        </patternFill>
      </fill>
      <alignment horizontal="center" vertical="center" textRotation="0" wrapText="0" indent="0" justifyLastLine="0" shrinkToFit="0" readingOrder="0"/>
    </dxf>
    <dxf>
      <font>
        <strike val="0"/>
        <outline val="0"/>
        <shadow val="0"/>
        <u val="none"/>
        <vertAlign val="baseline"/>
        <sz val="10"/>
        <name val="Calibri Light"/>
        <family val="2"/>
        <scheme val="major"/>
      </font>
      <fill>
        <patternFill>
          <fgColor indexed="64"/>
          <bgColor theme="0"/>
        </patternFill>
      </fill>
      <alignment horizontal="center" vertical="center" textRotation="0" wrapText="0" indent="0" justifyLastLine="0" shrinkToFit="0" readingOrder="0"/>
    </dxf>
    <dxf>
      <font>
        <strike val="0"/>
        <outline val="0"/>
        <shadow val="0"/>
        <u val="none"/>
        <vertAlign val="baseline"/>
        <sz val="10"/>
        <name val="Calibri Light"/>
        <family val="2"/>
        <scheme val="major"/>
      </font>
      <fill>
        <patternFill>
          <fgColor indexed="64"/>
          <bgColor theme="0"/>
        </patternFill>
      </fill>
      <alignment horizontal="center" vertical="center" textRotation="0" indent="0" justifyLastLine="0" shrinkToFit="0" readingOrder="0"/>
    </dxf>
    <dxf>
      <font>
        <strike val="0"/>
        <outline val="0"/>
        <shadow val="0"/>
        <u val="none"/>
        <vertAlign val="baseline"/>
        <sz val="10"/>
        <name val="Calibri Light"/>
        <family val="2"/>
        <scheme val="major"/>
      </font>
      <fill>
        <patternFill>
          <fgColor indexed="64"/>
          <bgColor theme="0"/>
        </patternFill>
      </fill>
      <alignment horizontal="center" vertical="center" textRotation="0" wrapText="0" indent="0" justifyLastLine="0" shrinkToFit="0" readingOrder="0"/>
    </dxf>
    <dxf>
      <font>
        <strike val="0"/>
        <outline val="0"/>
        <shadow val="0"/>
        <u val="none"/>
        <vertAlign val="baseline"/>
        <sz val="10"/>
        <name val="Calibri Light"/>
        <family val="2"/>
        <scheme val="major"/>
      </font>
      <fill>
        <patternFill>
          <fgColor indexed="64"/>
          <bgColor theme="0"/>
        </patternFill>
      </fill>
      <alignment horizontal="center" vertical="center" textRotation="0" wrapText="0" indent="0" justifyLastLine="0" shrinkToFit="0" readingOrder="0"/>
    </dxf>
    <dxf>
      <font>
        <strike val="0"/>
        <outline val="0"/>
        <shadow val="0"/>
        <u val="none"/>
        <vertAlign val="baseline"/>
        <sz val="10"/>
        <name val="Calibri Light"/>
        <family val="2"/>
        <scheme val="major"/>
      </font>
      <fill>
        <patternFill>
          <fgColor indexed="64"/>
          <bgColor theme="0"/>
        </patternFill>
      </fill>
      <alignment horizontal="center" vertical="center" textRotation="0" indent="0" justifyLastLine="0" shrinkToFit="0" readingOrder="0"/>
    </dxf>
    <dxf>
      <font>
        <strike val="0"/>
        <outline val="0"/>
        <shadow val="0"/>
        <u val="none"/>
        <vertAlign val="baseline"/>
        <sz val="10"/>
        <color auto="1"/>
        <name val="Calibri Light"/>
        <family val="2"/>
        <scheme val="major"/>
      </font>
      <fill>
        <patternFill patternType="solid">
          <fgColor indexed="64"/>
          <bgColor theme="8" tint="0.79998168889431442"/>
        </patternFill>
      </fill>
      <alignment horizontal="center" vertical="center" textRotation="0" wrapText="1" indent="0" justifyLastLine="0" shrinkToFit="0" readingOrder="0"/>
    </dxf>
    <dxf>
      <font>
        <strike val="0"/>
        <outline val="0"/>
        <shadow val="0"/>
        <u val="none"/>
        <vertAlign val="baseline"/>
        <sz val="10"/>
        <name val="Calibri Light"/>
        <family val="2"/>
        <scheme val="major"/>
      </font>
      <numFmt numFmtId="22" formatCode="mmm\-yy"/>
      <alignment horizontal="center" vertical="center" textRotation="0" wrapText="1" indent="0" justifyLastLine="0" shrinkToFit="0" readingOrder="0"/>
      <border diagonalUp="0" diagonalDown="0" outline="0">
        <left style="thin">
          <color indexed="64"/>
        </left>
        <right/>
        <top style="thin">
          <color indexed="64"/>
        </top>
        <bottom/>
      </border>
    </dxf>
    <dxf>
      <font>
        <strike val="0"/>
        <outline val="0"/>
        <shadow val="0"/>
        <u val="none"/>
        <vertAlign val="baseline"/>
        <sz val="10"/>
        <name val="Calibri Light"/>
        <family val="2"/>
        <scheme val="major"/>
      </font>
      <numFmt numFmtId="22" formatCode="mmm\-yy"/>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0"/>
        <name val="Calibri Light"/>
        <family val="2"/>
        <scheme val="major"/>
      </font>
    </dxf>
    <dxf>
      <font>
        <strike val="0"/>
        <outline val="0"/>
        <shadow val="0"/>
        <u val="none"/>
        <vertAlign val="baseline"/>
        <sz val="10"/>
        <name val="Calibri Light"/>
        <family val="2"/>
        <scheme val="major"/>
      </font>
      <numFmt numFmtId="22" formatCode="mmm\-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Light"/>
        <family val="2"/>
        <scheme val="major"/>
      </font>
      <numFmt numFmtId="22" formatCode="mmm\-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Calibri Light"/>
        <family val="2"/>
        <scheme val="major"/>
      </font>
      <numFmt numFmtId="22" formatCode="mmm\-yy"/>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color rgb="FF000000"/>
        <name val="Calibri Light"/>
        <family val="2"/>
        <scheme val="major"/>
      </font>
      <numFmt numFmtId="22" formatCode="mmm\-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name val="Calibri Light"/>
        <family val="2"/>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rgb="FF000000"/>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Calibri Light"/>
        <family val="2"/>
        <scheme val="major"/>
      </font>
    </dxf>
    <dxf>
      <border outline="0">
        <bottom style="thin">
          <color indexed="64"/>
        </bottom>
      </border>
    </dxf>
    <dxf>
      <font>
        <strike val="0"/>
        <outline val="0"/>
        <shadow val="0"/>
        <u val="none"/>
        <vertAlign val="baseline"/>
        <sz val="11"/>
        <color theme="0"/>
        <name val="Calibri"/>
        <family val="2"/>
      </font>
      <fill>
        <patternFill patternType="solid">
          <fgColor rgb="FFD9D9D9"/>
          <bgColor rgb="FFD9D9D9"/>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387491"/>
        </patternFill>
      </fill>
    </dxf>
    <dxf>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
      <fill>
        <patternFill>
          <bgColor rgb="FF6F2D52"/>
        </patternFill>
      </fill>
    </dxf>
    <dxf>
      <fill>
        <patternFill>
          <bgColor theme="0"/>
        </patternFill>
      </fill>
    </dxf>
  </dxfs>
  <tableStyles count="5" defaultTableStyle="TableStyleMedium2" defaultPivotStyle="PivotStyleLight16">
    <tableStyle name="Slicer Style 1" pivot="0" table="0" count="1" xr9:uid="{1DE2D0D9-F52D-4E38-BD08-9313A9E886C6}">
      <tableStyleElement type="wholeTable" dxfId="126"/>
    </tableStyle>
    <tableStyle name="Slicer Style 2" pivot="0" table="0" count="1" xr9:uid="{298A1C2E-D562-4C23-A13E-BE398E25B2CD}">
      <tableStyleElement type="wholeTable" dxfId="125"/>
    </tableStyle>
    <tableStyle name="Slicer Style 3" pivot="0" table="0" count="0" xr9:uid="{04CA23B5-451C-48A3-870F-A738B0D05BEE}"/>
    <tableStyle name="Style" pivot="0" table="0" count="6" xr9:uid="{52F287AF-36E8-46DE-BD0D-94EA8E424E76}">
      <tableStyleElement type="wholeTable" dxfId="124"/>
      <tableStyleElement type="headerRow" dxfId="123"/>
    </tableStyle>
    <tableStyle name="Table Style 1" pivot="0" count="1" xr9:uid="{A7ED6B9D-0115-4F1F-B65A-81EA316A2F43}">
      <tableStyleElement type="headerRow" dxfId="122"/>
    </tableStyle>
  </tableStyles>
  <colors>
    <mruColors>
      <color rgb="FFFDBD29"/>
      <color rgb="FFF3503C"/>
      <color rgb="FF8AB274"/>
      <color rgb="FFF3503B"/>
      <color rgb="FFFDBF29"/>
      <color rgb="FF387491"/>
      <color rgb="FF702E53"/>
      <color rgb="FFB5C266"/>
      <color rgb="FF00ACB5"/>
      <color rgb="FFF24F3B"/>
    </mruColors>
  </colors>
  <extLst>
    <ext xmlns:x14="http://schemas.microsoft.com/office/spreadsheetml/2009/9/main" uri="{46F421CA-312F-682f-3DD2-61675219B42D}">
      <x14:dxfs count="4">
        <dxf>
          <font>
            <color theme="0"/>
          </font>
          <fill>
            <patternFill patternType="lightGray">
              <bgColor rgb="FFE5E5E5"/>
            </patternFill>
          </fill>
          <border>
            <left style="thin">
              <color auto="1"/>
            </left>
            <right style="thin">
              <color auto="1"/>
            </right>
            <top style="thin">
              <color auto="1"/>
            </top>
            <bottom style="thin">
              <color auto="1"/>
            </bottom>
          </border>
        </dxf>
        <dxf>
          <fill>
            <patternFill patternType="solid">
              <fgColor rgb="FFE5E5E5"/>
              <bgColor rgb="FF8AB274"/>
            </patternFill>
          </fill>
          <border>
            <left style="thin">
              <color auto="1"/>
            </left>
            <right style="thin">
              <color auto="1"/>
            </right>
            <top style="thin">
              <color auto="1"/>
            </top>
            <bottom style="thin">
              <color auto="1"/>
            </bottom>
          </border>
        </dxf>
        <dxf>
          <fill>
            <patternFill>
              <bgColor rgb="FF2B2B2D"/>
            </patternFill>
          </fill>
          <border>
            <left style="thin">
              <color auto="1"/>
            </left>
            <right style="thin">
              <color auto="1"/>
            </right>
            <top style="thin">
              <color auto="1"/>
            </top>
            <bottom style="thin">
              <color auto="1"/>
            </bottom>
          </border>
        </dxf>
        <dxf>
          <fill>
            <patternFill patternType="solid">
              <bgColor rgb="FFF24F3B"/>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Slicer Style 1"/>
        <x14:slicerStyle name="Slicer Style 2"/>
        <x14:slicerStyle name="Slicer Style 3"/>
        <x14:slicerStyle name="Style">
          <x14:slicerStyleElements>
            <x14:slicerStyleElement type="unselectedItemWithData" dxfId="3"/>
            <x14:slicerStyleElement type="unselectedItemWithNoData" dxfId="2"/>
            <x14:slicerStyleElement type="selectedItemWithData" dxfId="1"/>
            <x14:slicerStyleElement type="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pivotCacheDefinition" Target="pivotCache/pivotCacheDefinition3.xml"/><Relationship Id="rId26" Type="http://schemas.microsoft.com/office/2007/relationships/slicerCache" Target="slicerCaches/slicerCache5.xml"/><Relationship Id="rId39" Type="http://schemas.openxmlformats.org/officeDocument/2006/relationships/customXml" Target="../customXml/item1.xml"/><Relationship Id="rId21" Type="http://schemas.openxmlformats.org/officeDocument/2006/relationships/pivotCacheDefinition" Target="pivotCache/pivotCacheDefinition6.xml"/><Relationship Id="rId34" Type="http://schemas.microsoft.com/office/2007/relationships/slicerCache" Target="slicerCaches/slicerCache1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pivotCacheDefinition" Target="pivotCache/pivotCacheDefinition5.xml"/><Relationship Id="rId29" Type="http://schemas.microsoft.com/office/2007/relationships/slicerCache" Target="slicerCaches/slicerCache8.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3.xml"/><Relationship Id="rId32" Type="http://schemas.microsoft.com/office/2007/relationships/slicerCache" Target="slicerCaches/slicerCache11.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2.xml"/><Relationship Id="rId28" Type="http://schemas.microsoft.com/office/2007/relationships/slicerCache" Target="slicerCaches/slicerCache7.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4.xml"/><Relationship Id="rId31" Type="http://schemas.microsoft.com/office/2007/relationships/slicerCache" Target="slicerCaches/slicerCache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1.xml"/><Relationship Id="rId27" Type="http://schemas.microsoft.com/office/2007/relationships/slicerCache" Target="slicerCaches/slicerCache6.xml"/><Relationship Id="rId30" Type="http://schemas.microsoft.com/office/2007/relationships/slicerCache" Target="slicerCaches/slicerCache9.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5" Type="http://schemas.microsoft.com/office/2007/relationships/slicerCache" Target="slicerCaches/slicerCache4.xml"/><Relationship Id="rId33" Type="http://schemas.microsoft.com/office/2007/relationships/slicerCache" Target="slicerCaches/slicerCache12.xml"/><Relationship Id="rId38"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ERR..xlsx]BO-Pivot!Objectiveprogress</c:name>
    <c:fmtId val="6"/>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1"/>
          <c:showCatName val="0"/>
          <c:showSerName val="0"/>
          <c:showPercent val="0"/>
          <c:showBubbleSize val="0"/>
          <c:extLst>
            <c:ext xmlns:c15="http://schemas.microsoft.com/office/drawing/2012/chart" uri="{CE6537A1-D6FC-4f65-9D91-7224C49458BB}"/>
          </c:extLst>
        </c:dLbl>
      </c:pivotFmt>
      <c:pivotFmt>
        <c:idx val="2"/>
        <c:dLbl>
          <c:idx val="0"/>
          <c:showLegendKey val="0"/>
          <c:showVal val="1"/>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1"/>
          <c:showCatName val="0"/>
          <c:showSerName val="0"/>
          <c:showPercent val="0"/>
          <c:showBubbleSize val="0"/>
          <c:extLst>
            <c:ext xmlns:c15="http://schemas.microsoft.com/office/drawing/2012/chart" uri="{CE6537A1-D6FC-4f65-9D91-7224C49458BB}"/>
          </c:extLst>
        </c:dLbl>
      </c:pivotFmt>
      <c:pivotFmt>
        <c:idx val="5"/>
        <c:dLbl>
          <c:idx val="0"/>
          <c:showLegendKey val="0"/>
          <c:showVal val="1"/>
          <c:showCatName val="0"/>
          <c:showSerName val="0"/>
          <c:showPercent val="0"/>
          <c:showBubbleSize val="0"/>
          <c:extLst>
            <c:ext xmlns:c15="http://schemas.microsoft.com/office/drawing/2012/chart" uri="{CE6537A1-D6FC-4f65-9D91-7224C49458BB}"/>
          </c:extLst>
        </c:dLbl>
      </c:pivotFmt>
      <c:pivotFmt>
        <c:idx val="6"/>
        <c:dLbl>
          <c:idx val="0"/>
          <c:showLegendKey val="0"/>
          <c:showVal val="0"/>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dLbl>
          <c:idx val="0"/>
          <c:showLegendKey val="0"/>
          <c:showVal val="1"/>
          <c:showCatName val="0"/>
          <c:showSerName val="0"/>
          <c:showPercent val="0"/>
          <c:showBubbleSize val="0"/>
          <c:extLst>
            <c:ext xmlns:c15="http://schemas.microsoft.com/office/drawing/2012/chart" uri="{CE6537A1-D6FC-4f65-9D91-7224C49458BB}"/>
          </c:extLst>
        </c:dLbl>
      </c:pivotFmt>
      <c:pivotFmt>
        <c:idx val="11"/>
        <c:dLbl>
          <c:idx val="0"/>
          <c:showLegendKey val="0"/>
          <c:showVal val="1"/>
          <c:showCatName val="0"/>
          <c:showSerName val="0"/>
          <c:showPercent val="0"/>
          <c:showBubbleSize val="0"/>
          <c:extLst>
            <c:ext xmlns:c15="http://schemas.microsoft.com/office/drawing/2012/chart" uri="{CE6537A1-D6FC-4f65-9D91-7224C49458BB}"/>
          </c:extLst>
        </c:dLbl>
      </c:pivotFmt>
      <c:pivotFmt>
        <c:idx val="12"/>
        <c:dLbl>
          <c:idx val="0"/>
          <c:showLegendKey val="0"/>
          <c:showVal val="0"/>
          <c:showCatName val="0"/>
          <c:showSerName val="0"/>
          <c:showPercent val="0"/>
          <c:showBubbleSize val="0"/>
          <c:extLst>
            <c:ext xmlns:c15="http://schemas.microsoft.com/office/drawing/2012/chart" uri="{CE6537A1-D6FC-4f65-9D91-7224C49458BB}"/>
          </c:extLst>
        </c:dLbl>
      </c:pivotFmt>
      <c:pivotFmt>
        <c:idx val="13"/>
        <c:dLbl>
          <c:idx val="0"/>
          <c:showLegendKey val="0"/>
          <c:showVal val="1"/>
          <c:showCatName val="0"/>
          <c:showSerName val="0"/>
          <c:showPercent val="0"/>
          <c:showBubbleSize val="0"/>
          <c:extLst>
            <c:ext xmlns:c15="http://schemas.microsoft.com/office/drawing/2012/chart" uri="{CE6537A1-D6FC-4f65-9D91-7224C49458BB}"/>
          </c:extLst>
        </c:dLbl>
      </c:pivotFmt>
      <c:pivotFmt>
        <c:idx val="14"/>
        <c:dLbl>
          <c:idx val="0"/>
          <c:showLegendKey val="0"/>
          <c:showVal val="1"/>
          <c:showCatName val="0"/>
          <c:showSerName val="0"/>
          <c:showPercent val="0"/>
          <c:showBubbleSize val="0"/>
          <c:extLst>
            <c:ext xmlns:c15="http://schemas.microsoft.com/office/drawing/2012/chart" uri="{CE6537A1-D6FC-4f65-9D91-7224C49458BB}"/>
          </c:extLst>
        </c:dLbl>
      </c:pivotFmt>
      <c:pivotFmt>
        <c:idx val="15"/>
        <c:dLbl>
          <c:idx val="0"/>
          <c:showLegendKey val="0"/>
          <c:showVal val="0"/>
          <c:showCatName val="0"/>
          <c:showSerName val="0"/>
          <c:showPercent val="0"/>
          <c:showBubbleSize val="0"/>
          <c:extLst>
            <c:ext xmlns:c15="http://schemas.microsoft.com/office/drawing/2012/chart" uri="{CE6537A1-D6FC-4f65-9D91-7224C49458BB}"/>
          </c:extLst>
        </c:dLbl>
      </c:pivotFmt>
      <c:pivotFmt>
        <c:idx val="16"/>
        <c:dLbl>
          <c:idx val="0"/>
          <c:showLegendKey val="0"/>
          <c:showVal val="1"/>
          <c:showCatName val="0"/>
          <c:showSerName val="0"/>
          <c:showPercent val="0"/>
          <c:showBubbleSize val="0"/>
          <c:extLst>
            <c:ext xmlns:c15="http://schemas.microsoft.com/office/drawing/2012/chart" uri="{CE6537A1-D6FC-4f65-9D91-7224C49458BB}"/>
          </c:extLst>
        </c:dLbl>
      </c:pivotFmt>
      <c:pivotFmt>
        <c:idx val="17"/>
        <c:dLbl>
          <c:idx val="0"/>
          <c:showLegendKey val="0"/>
          <c:showVal val="1"/>
          <c:showCatName val="0"/>
          <c:showSerName val="0"/>
          <c:showPercent val="0"/>
          <c:showBubbleSize val="0"/>
          <c:extLst>
            <c:ext xmlns:c15="http://schemas.microsoft.com/office/drawing/2012/chart" uri="{CE6537A1-D6FC-4f65-9D91-7224C49458BB}"/>
          </c:extLst>
        </c:dLbl>
      </c:pivotFmt>
      <c:pivotFmt>
        <c:idx val="18"/>
        <c:spPr>
          <a:solidFill>
            <a:srgbClr val="EF8080"/>
          </a:solidFill>
          <a:ln>
            <a:solidFill>
              <a:schemeClr val="tx1"/>
            </a:solid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eparator>
</c:separator>
          <c:extLst>
            <c:ext xmlns:c15="http://schemas.microsoft.com/office/drawing/2012/chart" uri="{CE6537A1-D6FC-4f65-9D91-7224C49458BB}"/>
          </c:extLst>
        </c:dLbl>
      </c:pivotFmt>
      <c:pivotFmt>
        <c:idx val="19"/>
        <c:spPr>
          <a:solidFill>
            <a:srgbClr val="F3503C"/>
          </a:solidFill>
          <a:ln>
            <a:solidFill>
              <a:schemeClr val="tx1"/>
            </a:solidFill>
          </a:ln>
          <a:effectLst/>
          <a:scene3d>
            <a:camera prst="orthographicFront"/>
            <a:lightRig rig="brightRoom" dir="t"/>
          </a:scene3d>
          <a:sp3d prstMaterial="flat">
            <a:bevelT w="50800" h="101600" prst="angle"/>
            <a:contourClr>
              <a:srgbClr val="000000"/>
            </a:contourClr>
          </a:sp3d>
        </c:spPr>
      </c:pivotFmt>
      <c:pivotFmt>
        <c:idx val="20"/>
        <c:spPr>
          <a:solidFill>
            <a:srgbClr val="8AB274"/>
          </a:solidFill>
          <a:ln>
            <a:solidFill>
              <a:schemeClr val="tx1"/>
            </a:solidFill>
          </a:ln>
          <a:effectLst/>
          <a:scene3d>
            <a:camera prst="orthographicFront"/>
            <a:lightRig rig="brightRoom" dir="t"/>
          </a:scene3d>
          <a:sp3d prstMaterial="flat">
            <a:bevelT w="50800" h="101600" prst="angle"/>
            <a:contourClr>
              <a:srgbClr val="000000"/>
            </a:contourClr>
          </a:sp3d>
        </c:spPr>
      </c:pivotFmt>
      <c:pivotFmt>
        <c:idx val="21"/>
        <c:spPr>
          <a:solidFill>
            <a:srgbClr val="EF8080"/>
          </a:solidFill>
          <a:ln>
            <a:solidFill>
              <a:schemeClr val="tx1"/>
            </a:solid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22162804649418827"/>
          <c:y val="0.19529661737464693"/>
          <c:w val="0.51378678833690306"/>
          <c:h val="0.78184707385376107"/>
        </c:manualLayout>
      </c:layout>
      <c:doughnutChart>
        <c:varyColors val="1"/>
        <c:ser>
          <c:idx val="0"/>
          <c:order val="0"/>
          <c:tx>
            <c:strRef>
              <c:f>'BO-Pivot'!$B$3</c:f>
              <c:strCache>
                <c:ptCount val="1"/>
                <c:pt idx="0">
                  <c:v>Total</c:v>
                </c:pt>
              </c:strCache>
            </c:strRef>
          </c:tx>
          <c:spPr>
            <a:solidFill>
              <a:srgbClr val="EF8080"/>
            </a:solidFill>
            <a:ln>
              <a:solidFill>
                <a:schemeClr val="tx1"/>
              </a:solidFill>
            </a:ln>
          </c:spPr>
          <c:dPt>
            <c:idx val="0"/>
            <c:bubble3D val="0"/>
            <c:spPr>
              <a:solidFill>
                <a:srgbClr val="F3503C"/>
              </a:solidFill>
              <a:ln>
                <a:solidFill>
                  <a:schemeClr val="tx1"/>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CCD-45C4-8BB4-92ED83A81C38}"/>
              </c:ext>
            </c:extLst>
          </c:dPt>
          <c:dPt>
            <c:idx val="1"/>
            <c:bubble3D val="0"/>
            <c:spPr>
              <a:solidFill>
                <a:srgbClr val="EF8080"/>
              </a:solidFill>
              <a:ln>
                <a:solidFill>
                  <a:schemeClr val="tx1"/>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CCD-45C4-8BB4-92ED83A81C3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extLst>
          </c:dLbls>
          <c:cat>
            <c:strRef>
              <c:f>'BO-Pivot'!$A$4:$A$5</c:f>
              <c:strCache>
                <c:ptCount val="1"/>
                <c:pt idx="0">
                  <c:v>No</c:v>
                </c:pt>
              </c:strCache>
            </c:strRef>
          </c:cat>
          <c:val>
            <c:numRef>
              <c:f>'BO-Pivot'!$B$4:$B$5</c:f>
              <c:numCache>
                <c:formatCode>General</c:formatCode>
                <c:ptCount val="1"/>
                <c:pt idx="0">
                  <c:v>9</c:v>
                </c:pt>
              </c:numCache>
            </c:numRef>
          </c:val>
          <c:extLst>
            <c:ext xmlns:c16="http://schemas.microsoft.com/office/drawing/2014/chart" uri="{C3380CC4-5D6E-409C-BE32-E72D297353CC}">
              <c16:uniqueId val="{00000004-4CCD-45C4-8BB4-92ED83A81C38}"/>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tr"/>
      <c:overlay val="1"/>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ERR..xlsx]IP-pivot!PivotTable37</c:name>
    <c:fmtId val="8"/>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38749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'IP-pivot'!$B$38</c:f>
              <c:strCache>
                <c:ptCount val="1"/>
                <c:pt idx="0">
                  <c:v>Total</c:v>
                </c:pt>
              </c:strCache>
            </c:strRef>
          </c:tx>
          <c:spPr>
            <a:solidFill>
              <a:srgbClr val="38749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'IP-pivot'!$A$39:$A$43</c:f>
              <c:strCache>
                <c:ptCount val="4"/>
                <c:pt idx="0">
                  <c:v>Keep satisfied</c:v>
                </c:pt>
                <c:pt idx="1">
                  <c:v>Manage </c:v>
                </c:pt>
                <c:pt idx="2">
                  <c:v>Manage closely </c:v>
                </c:pt>
                <c:pt idx="3">
                  <c:v>Monitor </c:v>
                </c:pt>
              </c:strCache>
            </c:strRef>
          </c:cat>
          <c:val>
            <c:numRef>
              <c:f>'IP-pivot'!$B$39:$B$43</c:f>
              <c:numCache>
                <c:formatCode>General</c:formatCode>
                <c:ptCount val="4"/>
                <c:pt idx="0">
                  <c:v>4</c:v>
                </c:pt>
                <c:pt idx="1">
                  <c:v>5</c:v>
                </c:pt>
                <c:pt idx="2">
                  <c:v>3</c:v>
                </c:pt>
                <c:pt idx="3">
                  <c:v>6</c:v>
                </c:pt>
              </c:numCache>
            </c:numRef>
          </c:val>
          <c:extLst>
            <c:ext xmlns:c16="http://schemas.microsoft.com/office/drawing/2014/chart" uri="{C3380CC4-5D6E-409C-BE32-E72D297353CC}">
              <c16:uniqueId val="{00000000-2ACB-45AA-A156-B02F53F6A891}"/>
            </c:ext>
          </c:extLst>
        </c:ser>
        <c:dLbls>
          <c:showLegendKey val="0"/>
          <c:showVal val="0"/>
          <c:showCatName val="0"/>
          <c:showSerName val="0"/>
          <c:showPercent val="0"/>
          <c:showBubbleSize val="0"/>
        </c:dLbls>
        <c:gapWidth val="219"/>
        <c:overlap val="-27"/>
        <c:axId val="890822016"/>
        <c:axId val="890825376"/>
      </c:barChart>
      <c:catAx>
        <c:axId val="890822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890825376"/>
        <c:crosses val="autoZero"/>
        <c:auto val="1"/>
        <c:lblAlgn val="ctr"/>
        <c:lblOffset val="100"/>
        <c:noMultiLvlLbl val="0"/>
      </c:catAx>
      <c:valAx>
        <c:axId val="890825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8908220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ERR..xlsx]steeple-pivot!PivotTable16</c:name>
    <c:fmtId val="15"/>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B2B2D"/>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rgbClr val="F3503C"/>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8"/>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9"/>
        <c:spPr>
          <a:solidFill>
            <a:srgbClr val="8AB274"/>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0"/>
        <c:spPr>
          <a:solidFill>
            <a:srgbClr val="FDBD29"/>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1"/>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16682401585730178"/>
          <c:y val="0.1626303468823154"/>
          <c:w val="0.43804266348471643"/>
          <c:h val="0.72916041419978439"/>
        </c:manualLayout>
      </c:layout>
      <c:doughnutChart>
        <c:varyColors val="1"/>
        <c:ser>
          <c:idx val="0"/>
          <c:order val="0"/>
          <c:tx>
            <c:strRef>
              <c:f>'steeple-pivot'!$B$25</c:f>
              <c:strCache>
                <c:ptCount val="1"/>
                <c:pt idx="0">
                  <c:v>Total</c:v>
                </c:pt>
              </c:strCache>
            </c:strRef>
          </c:tx>
          <c:spPr>
            <a:ln>
              <a:solidFill>
                <a:srgbClr val="2B2B2D"/>
              </a:solidFill>
            </a:ln>
          </c:spPr>
          <c:dPt>
            <c:idx val="0"/>
            <c:bubble3D val="0"/>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959-4976-83F2-C7A6B3B76FB6}"/>
              </c:ext>
            </c:extLst>
          </c:dPt>
          <c:dPt>
            <c:idx val="1"/>
            <c:bubble3D val="0"/>
            <c:spPr>
              <a:solidFill>
                <a:schemeClr val="accent2"/>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959-4976-83F2-C7A6B3B76FB6}"/>
              </c:ext>
            </c:extLst>
          </c:dPt>
          <c:dPt>
            <c:idx val="2"/>
            <c:bubble3D val="0"/>
            <c:spPr>
              <a:solidFill>
                <a:schemeClr val="accent3"/>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959-4976-83F2-C7A6B3B76FB6}"/>
              </c:ext>
            </c:extLst>
          </c:dPt>
          <c:dPt>
            <c:idx val="3"/>
            <c:bubble3D val="0"/>
            <c:spPr>
              <a:solidFill>
                <a:schemeClr val="accent4"/>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8959-4976-83F2-C7A6B3B76FB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B2B2D"/>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'steeple-pivot'!$A$26:$A$27</c:f>
              <c:strCache>
                <c:ptCount val="1"/>
                <c:pt idx="0">
                  <c:v>(blank)</c:v>
                </c:pt>
              </c:strCache>
            </c:strRef>
          </c:cat>
          <c:val>
            <c:numRef>
              <c:f>'steeple-pivot'!$B$26:$B$27</c:f>
              <c:numCache>
                <c:formatCode>General</c:formatCode>
                <c:ptCount val="1"/>
              </c:numCache>
            </c:numRef>
          </c:val>
          <c:extLst>
            <c:ext xmlns:c16="http://schemas.microsoft.com/office/drawing/2014/chart" uri="{C3380CC4-5D6E-409C-BE32-E72D297353CC}">
              <c16:uniqueId val="{00000008-8959-4976-83F2-C7A6B3B76FB6}"/>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5586979763660946"/>
          <c:y val="0.37006127872269606"/>
          <c:w val="0.27704689258857573"/>
          <c:h val="0.4196295585003094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ERR..xlsx]steeple-pivot!PivotTable20</c:name>
    <c:fmtId val="8"/>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38749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'steeple-pivot'!$B$1</c:f>
              <c:strCache>
                <c:ptCount val="1"/>
                <c:pt idx="0">
                  <c:v>Total</c:v>
                </c:pt>
              </c:strCache>
            </c:strRef>
          </c:tx>
          <c:spPr>
            <a:solidFill>
              <a:srgbClr val="38749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'steeple-pivot'!$A$2:$A$11</c:f>
              <c:strCache>
                <c:ptCount val="9"/>
                <c:pt idx="0">
                  <c:v>Economical</c:v>
                </c:pt>
                <c:pt idx="1">
                  <c:v>Ethical</c:v>
                </c:pt>
                <c:pt idx="2">
                  <c:v>Legal</c:v>
                </c:pt>
                <c:pt idx="3">
                  <c:v>Political</c:v>
                </c:pt>
                <c:pt idx="4">
                  <c:v>Social</c:v>
                </c:pt>
                <c:pt idx="5">
                  <c:v>Social </c:v>
                </c:pt>
                <c:pt idx="6">
                  <c:v>Technological</c:v>
                </c:pt>
                <c:pt idx="7">
                  <c:v>Environmental</c:v>
                </c:pt>
                <c:pt idx="8">
                  <c:v>(blank)</c:v>
                </c:pt>
              </c:strCache>
            </c:strRef>
          </c:cat>
          <c:val>
            <c:numRef>
              <c:f>'steeple-pivot'!$B$2:$B$11</c:f>
              <c:numCache>
                <c:formatCode>General</c:formatCode>
                <c:ptCount val="9"/>
                <c:pt idx="0">
                  <c:v>4</c:v>
                </c:pt>
                <c:pt idx="1">
                  <c:v>2</c:v>
                </c:pt>
                <c:pt idx="2">
                  <c:v>7</c:v>
                </c:pt>
                <c:pt idx="3">
                  <c:v>1</c:v>
                </c:pt>
                <c:pt idx="4">
                  <c:v>7</c:v>
                </c:pt>
                <c:pt idx="5">
                  <c:v>1</c:v>
                </c:pt>
                <c:pt idx="6">
                  <c:v>2</c:v>
                </c:pt>
                <c:pt idx="7">
                  <c:v>4</c:v>
                </c:pt>
              </c:numCache>
            </c:numRef>
          </c:val>
          <c:extLst>
            <c:ext xmlns:c16="http://schemas.microsoft.com/office/drawing/2014/chart" uri="{C3380CC4-5D6E-409C-BE32-E72D297353CC}">
              <c16:uniqueId val="{00000000-78A2-42F7-897A-CD4B07E27F74}"/>
            </c:ext>
          </c:extLst>
        </c:ser>
        <c:dLbls>
          <c:showLegendKey val="0"/>
          <c:showVal val="0"/>
          <c:showCatName val="0"/>
          <c:showSerName val="0"/>
          <c:showPercent val="0"/>
          <c:showBubbleSize val="0"/>
        </c:dLbls>
        <c:gapWidth val="219"/>
        <c:overlap val="-27"/>
        <c:axId val="842638864"/>
        <c:axId val="842639344"/>
      </c:barChart>
      <c:catAx>
        <c:axId val="84263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842639344"/>
        <c:crosses val="autoZero"/>
        <c:auto val="1"/>
        <c:lblAlgn val="ctr"/>
        <c:lblOffset val="100"/>
        <c:noMultiLvlLbl val="0"/>
      </c:catAx>
      <c:valAx>
        <c:axId val="842639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8426388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ERR..xlsx]Risk register Pivot !PivotTable31</c:name>
    <c:fmtId val="8"/>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92D050"/>
          </a:solidFill>
          <a:ln>
            <a:noFill/>
          </a:ln>
          <a:effectLst/>
          <a:scene3d>
            <a:camera prst="orthographicFront"/>
            <a:lightRig rig="brightRoom" dir="t"/>
          </a:scene3d>
          <a:sp3d prstMaterial="flat">
            <a:bevelT w="50800" h="101600" prst="angle"/>
            <a:contourClr>
              <a:srgbClr val="000000"/>
            </a:contourClr>
          </a:sp3d>
        </c:spPr>
      </c:pivotFmt>
      <c:pivotFmt>
        <c:idx val="2"/>
        <c:spPr>
          <a:solidFill>
            <a:srgbClr val="C00000"/>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18135443955462213"/>
          <c:y val="0.16174293430712464"/>
          <c:w val="0.47382328858280087"/>
          <c:h val="0.72858914374833583"/>
        </c:manualLayout>
      </c:layout>
      <c:doughnutChart>
        <c:varyColors val="1"/>
        <c:ser>
          <c:idx val="0"/>
          <c:order val="0"/>
          <c:tx>
            <c:strRef>
              <c:f>'Risk register Pivot '!$B$24</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632F-4D7B-8D93-9900CD07DDDE}"/>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9BA-488F-B134-9B26F76F064C}"/>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84AF-489C-ABCD-11536B624F28}"/>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'Risk register Pivot '!$A$25:$A$26</c:f>
              <c:strCache>
                <c:ptCount val="1"/>
                <c:pt idx="0">
                  <c:v>(blank)</c:v>
                </c:pt>
              </c:strCache>
            </c:strRef>
          </c:cat>
          <c:val>
            <c:numRef>
              <c:f>'Risk register Pivot '!$B$25:$B$26</c:f>
              <c:numCache>
                <c:formatCode>General</c:formatCode>
                <c:ptCount val="1"/>
              </c:numCache>
            </c:numRef>
          </c:val>
          <c:extLst>
            <c:ext xmlns:c16="http://schemas.microsoft.com/office/drawing/2014/chart" uri="{C3380CC4-5D6E-409C-BE32-E72D297353CC}">
              <c16:uniqueId val="{00000000-632F-4D7B-8D93-9900CD07DDDE}"/>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ERR..xlsx]Risk register Pivot !PivotTable16</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dLbls>
          <c:showLegendKey val="0"/>
          <c:showVal val="0"/>
          <c:showCatName val="0"/>
          <c:showSerName val="0"/>
          <c:showPercent val="0"/>
          <c:showBubbleSize val="0"/>
        </c:dLbls>
        <c:gapWidth val="219"/>
        <c:overlap val="-27"/>
        <c:axId val="890831136"/>
        <c:axId val="890824416"/>
      </c:barChart>
      <c:catAx>
        <c:axId val="890831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0824416"/>
        <c:crosses val="autoZero"/>
        <c:auto val="1"/>
        <c:lblAlgn val="ctr"/>
        <c:lblOffset val="100"/>
        <c:noMultiLvlLbl val="0"/>
      </c:catAx>
      <c:valAx>
        <c:axId val="890824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08311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ERR..xlsx]Risk register Pivot !PivotTable32</c:name>
    <c:fmtId val="11"/>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'Risk register Pivot '!$B$42</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'Risk register Pivot '!$A$43:$A$45</c:f>
              <c:strCache>
                <c:ptCount val="2"/>
                <c:pt idx="0">
                  <c:v>MD</c:v>
                </c:pt>
                <c:pt idx="1">
                  <c:v>(blank)</c:v>
                </c:pt>
              </c:strCache>
            </c:strRef>
          </c:cat>
          <c:val>
            <c:numRef>
              <c:f>'Risk register Pivot '!$B$43:$B$45</c:f>
              <c:numCache>
                <c:formatCode>General</c:formatCode>
                <c:ptCount val="2"/>
                <c:pt idx="0">
                  <c:v>1</c:v>
                </c:pt>
              </c:numCache>
            </c:numRef>
          </c:val>
          <c:extLst>
            <c:ext xmlns:c16="http://schemas.microsoft.com/office/drawing/2014/chart" uri="{C3380CC4-5D6E-409C-BE32-E72D297353CC}">
              <c16:uniqueId val="{00000000-5BAE-4218-A05A-DA1C41283FB0}"/>
            </c:ext>
          </c:extLst>
        </c:ser>
        <c:dLbls>
          <c:showLegendKey val="0"/>
          <c:showVal val="0"/>
          <c:showCatName val="0"/>
          <c:showSerName val="0"/>
          <c:showPercent val="0"/>
          <c:showBubbleSize val="0"/>
        </c:dLbls>
        <c:gapWidth val="219"/>
        <c:overlap val="-27"/>
        <c:axId val="729742496"/>
        <c:axId val="729743936"/>
      </c:barChart>
      <c:catAx>
        <c:axId val="729742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9743936"/>
        <c:crosses val="autoZero"/>
        <c:auto val="1"/>
        <c:lblAlgn val="ctr"/>
        <c:lblOffset val="100"/>
        <c:noMultiLvlLbl val="0"/>
      </c:catAx>
      <c:valAx>
        <c:axId val="729743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97424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ERR..xlsx]steeple-pivot!PivotTable20</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s>
    <c:plotArea>
      <c:layout>
        <c:manualLayout>
          <c:layoutTarget val="inner"/>
          <c:xMode val="edge"/>
          <c:yMode val="edge"/>
          <c:x val="3.2552006470889253E-2"/>
          <c:y val="0.13333114458677378"/>
          <c:w val="0.87871559451295"/>
          <c:h val="0.65829361670305453"/>
        </c:manualLayout>
      </c:layout>
      <c:barChart>
        <c:barDir val="col"/>
        <c:grouping val="clustered"/>
        <c:varyColors val="0"/>
        <c:ser>
          <c:idx val="0"/>
          <c:order val="0"/>
          <c:tx>
            <c:strRef>
              <c:f>'steeple-pivot'!$B$1</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'steeple-pivot'!$A$2:$A$11</c:f>
              <c:strCache>
                <c:ptCount val="9"/>
                <c:pt idx="0">
                  <c:v>Economical</c:v>
                </c:pt>
                <c:pt idx="1">
                  <c:v>Ethical</c:v>
                </c:pt>
                <c:pt idx="2">
                  <c:v>Legal</c:v>
                </c:pt>
                <c:pt idx="3">
                  <c:v>Political</c:v>
                </c:pt>
                <c:pt idx="4">
                  <c:v>Social</c:v>
                </c:pt>
                <c:pt idx="5">
                  <c:v>Social </c:v>
                </c:pt>
                <c:pt idx="6">
                  <c:v>Technological</c:v>
                </c:pt>
                <c:pt idx="7">
                  <c:v>Environmental</c:v>
                </c:pt>
                <c:pt idx="8">
                  <c:v>(blank)</c:v>
                </c:pt>
              </c:strCache>
            </c:strRef>
          </c:cat>
          <c:val>
            <c:numRef>
              <c:f>'steeple-pivot'!$B$2:$B$11</c:f>
              <c:numCache>
                <c:formatCode>General</c:formatCode>
                <c:ptCount val="9"/>
                <c:pt idx="0">
                  <c:v>4</c:v>
                </c:pt>
                <c:pt idx="1">
                  <c:v>2</c:v>
                </c:pt>
                <c:pt idx="2">
                  <c:v>7</c:v>
                </c:pt>
                <c:pt idx="3">
                  <c:v>1</c:v>
                </c:pt>
                <c:pt idx="4">
                  <c:v>7</c:v>
                </c:pt>
                <c:pt idx="5">
                  <c:v>1</c:v>
                </c:pt>
                <c:pt idx="6">
                  <c:v>2</c:v>
                </c:pt>
                <c:pt idx="7">
                  <c:v>4</c:v>
                </c:pt>
              </c:numCache>
            </c:numRef>
          </c:val>
          <c:extLst>
            <c:ext xmlns:c16="http://schemas.microsoft.com/office/drawing/2014/chart" uri="{C3380CC4-5D6E-409C-BE32-E72D297353CC}">
              <c16:uniqueId val="{00000000-86C5-4EC3-BAF2-15F88D8F6BD8}"/>
            </c:ext>
          </c:extLst>
        </c:ser>
        <c:dLbls>
          <c:showLegendKey val="0"/>
          <c:showVal val="0"/>
          <c:showCatName val="0"/>
          <c:showSerName val="0"/>
          <c:showPercent val="0"/>
          <c:showBubbleSize val="0"/>
        </c:dLbls>
        <c:gapWidth val="219"/>
        <c:overlap val="-27"/>
        <c:axId val="842638864"/>
        <c:axId val="842639344"/>
      </c:barChart>
      <c:catAx>
        <c:axId val="84263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2639344"/>
        <c:crosses val="autoZero"/>
        <c:auto val="1"/>
        <c:lblAlgn val="ctr"/>
        <c:lblOffset val="100"/>
        <c:noMultiLvlLbl val="0"/>
      </c:catAx>
      <c:valAx>
        <c:axId val="842639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263886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ERR..xlsx]steeple-pivot!PivotTable16</c:name>
    <c:fmtId val="13"/>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16682401585730178"/>
          <c:y val="0.1626303468823154"/>
          <c:w val="0.43804266348471643"/>
          <c:h val="0.72916041419978439"/>
        </c:manualLayout>
      </c:layout>
      <c:doughnutChart>
        <c:varyColors val="1"/>
        <c:ser>
          <c:idx val="0"/>
          <c:order val="0"/>
          <c:tx>
            <c:strRef>
              <c:f>'steeple-pivot'!$B$25</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E31B-48BD-B84C-4F6EA540628B}"/>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E31B-48BD-B84C-4F6EA540628B}"/>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E31B-48BD-B84C-4F6EA540628B}"/>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E31B-48BD-B84C-4F6EA540628B}"/>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'steeple-pivot'!$A$26:$A$27</c:f>
              <c:strCache>
                <c:ptCount val="1"/>
                <c:pt idx="0">
                  <c:v>(blank)</c:v>
                </c:pt>
              </c:strCache>
            </c:strRef>
          </c:cat>
          <c:val>
            <c:numRef>
              <c:f>'steeple-pivot'!$B$26:$B$27</c:f>
              <c:numCache>
                <c:formatCode>General</c:formatCode>
                <c:ptCount val="1"/>
              </c:numCache>
            </c:numRef>
          </c:val>
          <c:extLst>
            <c:ext xmlns:c16="http://schemas.microsoft.com/office/drawing/2014/chart" uri="{C3380CC4-5D6E-409C-BE32-E72D297353CC}">
              <c16:uniqueId val="{00000000-6697-4BC2-B70B-FAF2DE3EE261}"/>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68306922435362794"/>
          <c:y val="0.37006127872269606"/>
          <c:w val="0.23372287145242071"/>
          <c:h val="0.3776703499079189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ERR..xlsx]BO-Pivot!Objectiveprogress</c:name>
    <c:fmtId val="0"/>
  </c:pivotSource>
  <c:chart>
    <c:title>
      <c:layout>
        <c:manualLayout>
          <c:xMode val="edge"/>
          <c:yMode val="edge"/>
          <c:x val="0.32583333333333336"/>
          <c:y val="0.12397929425488481"/>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s>
    <c:plotArea>
      <c:layout>
        <c:manualLayout>
          <c:layoutTarget val="inner"/>
          <c:xMode val="edge"/>
          <c:yMode val="edge"/>
          <c:x val="0.21279202885502096"/>
          <c:y val="0.31303404402215901"/>
          <c:w val="0.35057671845073418"/>
          <c:h val="0.58673417388588434"/>
        </c:manualLayout>
      </c:layout>
      <c:doughnutChart>
        <c:varyColors val="1"/>
        <c:ser>
          <c:idx val="0"/>
          <c:order val="0"/>
          <c:tx>
            <c:strRef>
              <c:f>'BO-Pivot'!$B$3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4-B821-4F47-B2A6-AED7D4F8DEDA}"/>
              </c:ext>
            </c:extLst>
          </c:dPt>
          <c:dPt>
            <c:idx val="1"/>
            <c:bubble3D val="0"/>
            <c:spPr>
              <a:solidFill>
                <a:schemeClr val="accent2"/>
              </a:solidFill>
              <a:ln>
                <a:noFill/>
              </a:ln>
              <a:effectLst/>
            </c:spPr>
            <c:extLst>
              <c:ext xmlns:c16="http://schemas.microsoft.com/office/drawing/2014/chart" uri="{C3380CC4-5D6E-409C-BE32-E72D297353CC}">
                <c16:uniqueId val="{00000003-B821-4F47-B2A6-AED7D4F8DEDA}"/>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821-4F47-B2A6-AED7D4F8DED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'BO-Pivot'!$A$4:$A$5</c:f>
              <c:strCache>
                <c:ptCount val="1"/>
                <c:pt idx="0">
                  <c:v>No</c:v>
                </c:pt>
              </c:strCache>
            </c:strRef>
          </c:cat>
          <c:val>
            <c:numRef>
              <c:f>'BO-Pivot'!$B$4:$B$5</c:f>
              <c:numCache>
                <c:formatCode>General</c:formatCode>
                <c:ptCount val="1"/>
                <c:pt idx="0">
                  <c:v>9</c:v>
                </c:pt>
              </c:numCache>
            </c:numRef>
          </c:val>
          <c:extLst>
            <c:ext xmlns:c16="http://schemas.microsoft.com/office/drawing/2014/chart" uri="{C3380CC4-5D6E-409C-BE32-E72D297353CC}">
              <c16:uniqueId val="{00000000-B821-4F47-B2A6-AED7D4F8DEDA}"/>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78724878724878722"/>
          <c:y val="0.49440891913562995"/>
          <c:w val="0.21275133681114017"/>
          <c:h val="0.2495078231500132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ERR..xlsx]BO-Pivot!PivotTable28</c:name>
    <c:fmtId val="8"/>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'BO-Pivot'!$B$19</c:f>
              <c:strCache>
                <c:ptCount val="1"/>
                <c:pt idx="0">
                  <c:v>Total</c:v>
                </c:pt>
              </c:strCache>
            </c:strRef>
          </c:tx>
          <c:spPr>
            <a:solidFill>
              <a:schemeClr val="accent1"/>
            </a:solidFill>
            <a:ln>
              <a:noFill/>
            </a:ln>
            <a:effectLst/>
          </c:spPr>
          <c:invertIfNegative val="0"/>
          <c:cat>
            <c:strRef>
              <c:f>'BO-Pivot'!$A$20:$A$21</c:f>
              <c:strCache>
                <c:ptCount val="1"/>
                <c:pt idx="0">
                  <c:v>(blank)</c:v>
                </c:pt>
              </c:strCache>
            </c:strRef>
          </c:cat>
          <c:val>
            <c:numRef>
              <c:f>'BO-Pivot'!$B$20:$B$21</c:f>
              <c:numCache>
                <c:formatCode>General</c:formatCode>
                <c:ptCount val="1"/>
              </c:numCache>
            </c:numRef>
          </c:val>
          <c:extLst>
            <c:ext xmlns:c16="http://schemas.microsoft.com/office/drawing/2014/chart" uri="{C3380CC4-5D6E-409C-BE32-E72D297353CC}">
              <c16:uniqueId val="{00000000-E538-4CA8-AAFD-1B8952220D61}"/>
            </c:ext>
          </c:extLst>
        </c:ser>
        <c:dLbls>
          <c:showLegendKey val="0"/>
          <c:showVal val="0"/>
          <c:showCatName val="0"/>
          <c:showSerName val="0"/>
          <c:showPercent val="0"/>
          <c:showBubbleSize val="0"/>
        </c:dLbls>
        <c:gapWidth val="219"/>
        <c:overlap val="-27"/>
        <c:axId val="931987888"/>
        <c:axId val="931988368"/>
      </c:barChart>
      <c:catAx>
        <c:axId val="931987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1988368"/>
        <c:crosses val="autoZero"/>
        <c:auto val="1"/>
        <c:lblAlgn val="ctr"/>
        <c:lblOffset val="100"/>
        <c:noMultiLvlLbl val="0"/>
      </c:catAx>
      <c:valAx>
        <c:axId val="9319883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19878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ERR..xlsx]BO-Pivot!PivotTable28</c:name>
    <c:fmtId val="1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38749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'BO-Pivot'!$B$19</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'BO-Pivot'!$A$20:$A$21</c:f>
              <c:strCache>
                <c:ptCount val="1"/>
                <c:pt idx="0">
                  <c:v>(blank)</c:v>
                </c:pt>
              </c:strCache>
            </c:strRef>
          </c:cat>
          <c:val>
            <c:numRef>
              <c:f>'BO-Pivot'!$B$20:$B$21</c:f>
              <c:numCache>
                <c:formatCode>General</c:formatCode>
                <c:ptCount val="1"/>
              </c:numCache>
            </c:numRef>
          </c:val>
          <c:extLst>
            <c:ext xmlns:c16="http://schemas.microsoft.com/office/drawing/2014/chart" uri="{C3380CC4-5D6E-409C-BE32-E72D297353CC}">
              <c16:uniqueId val="{00000000-4F88-4610-8146-AEA71E246A25}"/>
            </c:ext>
          </c:extLst>
        </c:ser>
        <c:dLbls>
          <c:showLegendKey val="0"/>
          <c:showVal val="0"/>
          <c:showCatName val="0"/>
          <c:showSerName val="0"/>
          <c:showPercent val="0"/>
          <c:showBubbleSize val="0"/>
        </c:dLbls>
        <c:gapWidth val="219"/>
        <c:overlap val="-27"/>
        <c:axId val="931987888"/>
        <c:axId val="931988368"/>
      </c:barChart>
      <c:catAx>
        <c:axId val="931987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931988368"/>
        <c:crosses val="autoZero"/>
        <c:auto val="1"/>
        <c:lblAlgn val="ctr"/>
        <c:lblOffset val="100"/>
        <c:noMultiLvlLbl val="0"/>
      </c:catAx>
      <c:valAx>
        <c:axId val="9319883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9319878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ERR..xlsx]CI-Pivot!PivotTable30</c:name>
    <c:fmtId val="5"/>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'CI-Pivot'!$B$32</c:f>
              <c:strCache>
                <c:ptCount val="1"/>
                <c:pt idx="0">
                  <c:v>Total</c:v>
                </c:pt>
              </c:strCache>
            </c:strRef>
          </c:tx>
          <c:spPr>
            <a:solidFill>
              <a:schemeClr val="accent1"/>
            </a:solidFill>
            <a:ln>
              <a:noFill/>
            </a:ln>
            <a:effectLst/>
          </c:spPr>
          <c:invertIfNegative val="0"/>
          <c:cat>
            <c:strRef>
              <c:f>'CI-Pivot'!$A$33:$A$34</c:f>
              <c:strCache>
                <c:ptCount val="1"/>
                <c:pt idx="0">
                  <c:v>(blank)</c:v>
                </c:pt>
              </c:strCache>
            </c:strRef>
          </c:cat>
          <c:val>
            <c:numRef>
              <c:f>'CI-Pivot'!$B$33:$B$34</c:f>
              <c:numCache>
                <c:formatCode>General</c:formatCode>
                <c:ptCount val="1"/>
              </c:numCache>
            </c:numRef>
          </c:val>
          <c:extLst>
            <c:ext xmlns:c16="http://schemas.microsoft.com/office/drawing/2014/chart" uri="{C3380CC4-5D6E-409C-BE32-E72D297353CC}">
              <c16:uniqueId val="{00000000-9101-487E-940F-BE36B1DFB742}"/>
            </c:ext>
          </c:extLst>
        </c:ser>
        <c:dLbls>
          <c:showLegendKey val="0"/>
          <c:showVal val="0"/>
          <c:showCatName val="0"/>
          <c:showSerName val="0"/>
          <c:showPercent val="0"/>
          <c:showBubbleSize val="0"/>
        </c:dLbls>
        <c:gapWidth val="219"/>
        <c:overlap val="-27"/>
        <c:axId val="563791007"/>
        <c:axId val="563787647"/>
      </c:barChart>
      <c:catAx>
        <c:axId val="563791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787647"/>
        <c:crosses val="autoZero"/>
        <c:auto val="1"/>
        <c:lblAlgn val="ctr"/>
        <c:lblOffset val="100"/>
        <c:noMultiLvlLbl val="0"/>
      </c:catAx>
      <c:valAx>
        <c:axId val="5637876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379100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ERR..xlsx]CI-Pivot!PivotTable29</c:name>
    <c:fmtId val="8"/>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92D050"/>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rgbClr val="FF0000"/>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92D050"/>
          </a:solidFill>
          <a:ln>
            <a:noFill/>
          </a:ln>
          <a:effectLst/>
        </c:spPr>
      </c:pivotFmt>
      <c:pivotFmt>
        <c:idx val="6"/>
        <c:spPr>
          <a:solidFill>
            <a:srgbClr val="FF0000"/>
          </a:solidFill>
          <a:ln>
            <a:noFill/>
          </a:ln>
          <a:effectLst/>
        </c:spP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92D050"/>
          </a:solidFill>
          <a:ln>
            <a:noFill/>
          </a:ln>
          <a:effectLst/>
        </c:spPr>
      </c:pivotFmt>
      <c:pivotFmt>
        <c:idx val="9"/>
        <c:spPr>
          <a:solidFill>
            <a:srgbClr val="FF0000"/>
          </a:solidFill>
          <a:ln>
            <a:noFill/>
          </a:ln>
          <a:effectLst/>
        </c:spPr>
      </c:pivotFmt>
      <c:pivotFmt>
        <c:idx val="10"/>
        <c:spPr>
          <a:solidFill>
            <a:schemeClr val="accent1"/>
          </a:solidFill>
          <a:ln>
            <a:noFill/>
          </a:ln>
          <a:effectLst/>
        </c:spPr>
      </c:pivotFmt>
    </c:pivotFmts>
    <c:plotArea>
      <c:layout>
        <c:manualLayout>
          <c:layoutTarget val="inner"/>
          <c:xMode val="edge"/>
          <c:yMode val="edge"/>
          <c:x val="0.26583092738407693"/>
          <c:y val="9.9600641018620914E-2"/>
          <c:w val="0.47667169728783904"/>
          <c:h val="0.79555777016051021"/>
        </c:manualLayout>
      </c:layout>
      <c:doughnutChart>
        <c:varyColors val="1"/>
        <c:ser>
          <c:idx val="0"/>
          <c:order val="0"/>
          <c:tx>
            <c:strRef>
              <c:f>'CI-Pivot'!$B$1</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46EF-41C4-80FB-95C7AE5A5B1A}"/>
              </c:ext>
            </c:extLst>
          </c:dPt>
          <c:dPt>
            <c:idx val="1"/>
            <c:bubble3D val="0"/>
            <c:spPr>
              <a:solidFill>
                <a:schemeClr val="accent2"/>
              </a:solidFill>
              <a:ln>
                <a:noFill/>
              </a:ln>
              <a:effectLst/>
            </c:spPr>
            <c:extLst>
              <c:ext xmlns:c16="http://schemas.microsoft.com/office/drawing/2014/chart" uri="{C3380CC4-5D6E-409C-BE32-E72D297353CC}">
                <c16:uniqueId val="{00000003-46EF-41C4-80FB-95C7AE5A5B1A}"/>
              </c:ext>
            </c:extLst>
          </c:dPt>
          <c:dPt>
            <c:idx val="2"/>
            <c:bubble3D val="0"/>
            <c:spPr>
              <a:solidFill>
                <a:schemeClr val="accent3"/>
              </a:solidFill>
              <a:ln>
                <a:noFill/>
              </a:ln>
              <a:effectLst/>
            </c:spPr>
            <c:extLst>
              <c:ext xmlns:c16="http://schemas.microsoft.com/office/drawing/2014/chart" uri="{C3380CC4-5D6E-409C-BE32-E72D297353CC}">
                <c16:uniqueId val="{00000005-446F-4F8E-91B9-99B83E3E9C0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'CI-Pivot'!$A$2:$A$3</c:f>
              <c:strCache>
                <c:ptCount val="1"/>
                <c:pt idx="0">
                  <c:v>(blank)</c:v>
                </c:pt>
              </c:strCache>
            </c:strRef>
          </c:cat>
          <c:val>
            <c:numRef>
              <c:f>'CI-Pivot'!$B$2:$B$3</c:f>
              <c:numCache>
                <c:formatCode>General</c:formatCode>
                <c:ptCount val="1"/>
              </c:numCache>
            </c:numRef>
          </c:val>
          <c:extLst>
            <c:ext xmlns:c16="http://schemas.microsoft.com/office/drawing/2014/chart" uri="{C3380CC4-5D6E-409C-BE32-E72D297353CC}">
              <c16:uniqueId val="{00000004-46EF-41C4-80FB-95C7AE5A5B1A}"/>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r"/>
      <c:layout>
        <c:manualLayout>
          <c:xMode val="edge"/>
          <c:yMode val="edge"/>
          <c:x val="0.79408849553629846"/>
          <c:y val="5.7234506726497124E-2"/>
          <c:w val="0.14442084325406626"/>
          <c:h val="0.245391572675037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ERR..xlsx]Ops-Pivot!PivotTable33</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5664260717410323E-2"/>
          <c:y val="0.12860892388451445"/>
          <c:w val="0.89655796150481193"/>
          <c:h val="0.65853091280256637"/>
        </c:manualLayout>
      </c:layout>
      <c:barChart>
        <c:barDir val="col"/>
        <c:grouping val="clustered"/>
        <c:varyColors val="0"/>
        <c:ser>
          <c:idx val="0"/>
          <c:order val="0"/>
          <c:tx>
            <c:strRef>
              <c:f>'Ops-Pivot'!$B$1</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'Ops-Pivot'!$A$2:$A$3</c:f>
              <c:strCache>
                <c:ptCount val="1"/>
                <c:pt idx="0">
                  <c:v>(blank)</c:v>
                </c:pt>
              </c:strCache>
            </c:strRef>
          </c:cat>
          <c:val>
            <c:numRef>
              <c:f>'Ops-Pivot'!$B$2:$B$3</c:f>
              <c:numCache>
                <c:formatCode>General</c:formatCode>
                <c:ptCount val="1"/>
              </c:numCache>
            </c:numRef>
          </c:val>
          <c:extLst>
            <c:ext xmlns:c16="http://schemas.microsoft.com/office/drawing/2014/chart" uri="{C3380CC4-5D6E-409C-BE32-E72D297353CC}">
              <c16:uniqueId val="{00000004-7812-4309-8B92-6E2B1ABF0140}"/>
            </c:ext>
          </c:extLst>
        </c:ser>
        <c:dLbls>
          <c:showLegendKey val="0"/>
          <c:showVal val="0"/>
          <c:showCatName val="0"/>
          <c:showSerName val="0"/>
          <c:showPercent val="0"/>
          <c:showBubbleSize val="0"/>
        </c:dLbls>
        <c:gapWidth val="219"/>
        <c:overlap val="-27"/>
        <c:axId val="342547392"/>
        <c:axId val="342546432"/>
      </c:barChart>
      <c:catAx>
        <c:axId val="34254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2546432"/>
        <c:crosses val="autoZero"/>
        <c:auto val="1"/>
        <c:lblAlgn val="ctr"/>
        <c:lblOffset val="100"/>
        <c:noMultiLvlLbl val="0"/>
      </c:catAx>
      <c:valAx>
        <c:axId val="342546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25473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ERR..xlsx]Ops-Pivot!PivotTable34</c:name>
    <c:fmtId val="1"/>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rgbClr val="C00000"/>
          </a:solidFill>
          <a:ln>
            <a:noFill/>
          </a:ln>
          <a:effectLst/>
          <a:scene3d>
            <a:camera prst="orthographicFront"/>
            <a:lightRig rig="brightRoom" dir="t"/>
          </a:scene3d>
          <a:sp3d prstMaterial="flat">
            <a:bevelT w="50800" h="101600" prst="angle"/>
            <a:contourClr>
              <a:srgbClr val="000000"/>
            </a:contourClr>
          </a:sp3d>
        </c:spPr>
      </c:pivotFmt>
      <c:pivotFmt>
        <c:idx val="2"/>
        <c:spPr>
          <a:solidFill>
            <a:schemeClr val="accent6"/>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doughnutChart>
        <c:varyColors val="1"/>
        <c:ser>
          <c:idx val="0"/>
          <c:order val="0"/>
          <c:tx>
            <c:strRef>
              <c:f>'Ops-Pivot'!$B$28</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F7F-4648-B5B0-AB19D7180F2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2-DF7F-4648-B5B0-AB19D7180F2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F7F-4648-B5B0-AB19D7180F2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'Ops-Pivot'!$A$29:$A$30</c:f>
              <c:strCache>
                <c:ptCount val="1"/>
                <c:pt idx="0">
                  <c:v>(blank)</c:v>
                </c:pt>
              </c:strCache>
            </c:strRef>
          </c:cat>
          <c:val>
            <c:numRef>
              <c:f>'Ops-Pivot'!$B$29:$B$30</c:f>
              <c:numCache>
                <c:formatCode>General</c:formatCode>
                <c:ptCount val="1"/>
              </c:numCache>
            </c:numRef>
          </c:val>
          <c:extLst>
            <c:ext xmlns:c16="http://schemas.microsoft.com/office/drawing/2014/chart" uri="{C3380CC4-5D6E-409C-BE32-E72D297353CC}">
              <c16:uniqueId val="{00000000-DF7F-4648-B5B0-AB19D7180F2F}"/>
            </c:ext>
          </c:extLst>
        </c:ser>
        <c:dLbls>
          <c:showLegendKey val="0"/>
          <c:showVal val="0"/>
          <c:showCatName val="0"/>
          <c:showSerName val="0"/>
          <c:showPercent val="1"/>
          <c:showBubbleSize val="0"/>
          <c:showLeaderLines val="1"/>
        </c:dLbls>
        <c:firstSliceAng val="0"/>
        <c:holeSize val="50"/>
      </c:doughnutChart>
      <c:spPr>
        <a:noFill/>
        <a:ln>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ERR..xlsx]IP-pivot!PivotTable35</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'IP-pivot'!$B$1</c:f>
              <c:strCache>
                <c:ptCount val="1"/>
                <c:pt idx="0">
                  <c:v>Total</c:v>
                </c:pt>
              </c:strCache>
            </c:strRef>
          </c:tx>
          <c:spPr>
            <a:solidFill>
              <a:schemeClr val="accent1"/>
            </a:solidFill>
            <a:ln>
              <a:noFill/>
            </a:ln>
            <a:effectLst/>
          </c:spPr>
          <c:invertIfNegative val="0"/>
          <c:cat>
            <c:strRef>
              <c:f>'IP-pivot'!$A$2:$A$20</c:f>
              <c:strCache>
                <c:ptCount val="18"/>
                <c:pt idx="0">
                  <c:v>To create a sustainable and profitable business for the long term that provides a reasonable return on investment.</c:v>
                </c:pt>
                <c:pt idx="1">
                  <c:v>Provide a good safe working environment. Manage work force to retain staff, recruit and grow the team as required in line with business objectives.</c:v>
                </c:pt>
                <c:pt idx="2">
                  <c:v>Keep key supplies close as quality materials are critical to the business.</c:v>
                </c:pt>
                <c:pt idx="3">
                  <c:v>Ensure the business operates in a professional manner which complies with any necessary regulation </c:v>
                </c:pt>
                <c:pt idx="4">
                  <c:v>Maintain solid professional partnerships with the key account managers</c:v>
                </c:pt>
                <c:pt idx="5">
                  <c:v>To try and be aware of competitor, product /pricing and strategy</c:v>
                </c:pt>
                <c:pt idx="6">
                  <c:v>Comply with local council expectations </c:v>
                </c:pt>
                <c:pt idx="7">
                  <c:v>Maintain a Safe and secure working environment </c:v>
                </c:pt>
                <c:pt idx="8">
                  <c:v>Be aware and utilise external support when required </c:v>
                </c:pt>
                <c:pt idx="9">
                  <c:v>Use external expertise as and when required to enhance the business and allow us to meet our obligations. </c:v>
                </c:pt>
                <c:pt idx="10">
                  <c:v>Maintain best price and constant updating of vehicles</c:v>
                </c:pt>
                <c:pt idx="11">
                  <c:v>Work closely with to ensure all is well and to adhere to internal rules and regulations </c:v>
                </c:pt>
                <c:pt idx="12">
                  <c:v>To operate within time boundaries, No noise, No mess and as quick as possible and to keep a safe site </c:v>
                </c:pt>
                <c:pt idx="13">
                  <c:v>To maintain the quality management system, ensuring all personnel understand their role and responsibility in adhering to the requirements for a sustainable business. Define business scope, objectives and follow structured procedures internally meeting the</c:v>
                </c:pt>
                <c:pt idx="14">
                  <c:v>To protect both human and environment in case of an emergency  Provide further and higher level support to company health and safety procedures </c:v>
                </c:pt>
                <c:pt idx="15">
                  <c:v>Ensure we achieve what was set out and ensure we maintain competitively priced products. Keep all customers satisfied. </c:v>
                </c:pt>
                <c:pt idx="16">
                  <c:v>To ensure we work with them, not be evasive in any way </c:v>
                </c:pt>
                <c:pt idx="17">
                  <c:v>To work within the framework that we have been granted </c:v>
                </c:pt>
              </c:strCache>
            </c:strRef>
          </c:cat>
          <c:val>
            <c:numRef>
              <c:f>'IP-pivot'!$B$2:$B$20</c:f>
              <c:numCache>
                <c:formatCode>General</c:formatCode>
                <c:ptCount val="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numCache>
            </c:numRef>
          </c:val>
          <c:extLst>
            <c:ext xmlns:c16="http://schemas.microsoft.com/office/drawing/2014/chart" uri="{C3380CC4-5D6E-409C-BE32-E72D297353CC}">
              <c16:uniqueId val="{00000000-CECF-4ACC-ACF7-A0B51DE0D362}"/>
            </c:ext>
          </c:extLst>
        </c:ser>
        <c:dLbls>
          <c:showLegendKey val="0"/>
          <c:showVal val="0"/>
          <c:showCatName val="0"/>
          <c:showSerName val="0"/>
          <c:showPercent val="0"/>
          <c:showBubbleSize val="0"/>
        </c:dLbls>
        <c:gapWidth val="219"/>
        <c:overlap val="-27"/>
        <c:axId val="1469975200"/>
        <c:axId val="1474084800"/>
      </c:barChart>
      <c:catAx>
        <c:axId val="1469975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084800"/>
        <c:crosses val="autoZero"/>
        <c:auto val="1"/>
        <c:lblAlgn val="ctr"/>
        <c:lblOffset val="100"/>
        <c:noMultiLvlLbl val="0"/>
      </c:catAx>
      <c:valAx>
        <c:axId val="1474084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99752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ERR..xlsx]IP-pivot!PivotTable36</c:name>
    <c:fmtId val="1"/>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16103484276361366"/>
          <c:y val="0.15459317585301838"/>
          <c:w val="0.49849520436339512"/>
          <c:h val="0.74085751366714525"/>
        </c:manualLayout>
      </c:layout>
      <c:doughnutChart>
        <c:varyColors val="1"/>
        <c:ser>
          <c:idx val="0"/>
          <c:order val="0"/>
          <c:tx>
            <c:strRef>
              <c:f>'IP-pivot'!$B$25</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38D-4131-87D5-6DAF204DE766}"/>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38D-4131-87D5-6DAF204DE76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'IP-pivot'!$A$26:$A$28</c:f>
              <c:strCache>
                <c:ptCount val="2"/>
                <c:pt idx="0">
                  <c:v>EXTERNAL</c:v>
                </c:pt>
                <c:pt idx="1">
                  <c:v>INTERNAL</c:v>
                </c:pt>
              </c:strCache>
            </c:strRef>
          </c:cat>
          <c:val>
            <c:numRef>
              <c:f>'IP-pivot'!$B$26:$B$28</c:f>
              <c:numCache>
                <c:formatCode>General</c:formatCode>
                <c:ptCount val="2"/>
                <c:pt idx="0">
                  <c:v>13</c:v>
                </c:pt>
                <c:pt idx="1">
                  <c:v>5</c:v>
                </c:pt>
              </c:numCache>
            </c:numRef>
          </c:val>
          <c:extLst>
            <c:ext xmlns:c16="http://schemas.microsoft.com/office/drawing/2014/chart" uri="{C3380CC4-5D6E-409C-BE32-E72D297353CC}">
              <c16:uniqueId val="{00000000-650F-4E9B-98CD-DAED6CB60139}"/>
            </c:ext>
          </c:extLst>
        </c:ser>
        <c:dLbls>
          <c:showLegendKey val="0"/>
          <c:showVal val="0"/>
          <c:showCatName val="0"/>
          <c:showSerName val="0"/>
          <c:showPercent val="1"/>
          <c:showBubbleSize val="0"/>
          <c:showLeaderLines val="1"/>
        </c:dLbls>
        <c:firstSliceAng val="0"/>
        <c:holeSize val="50"/>
      </c:doughnutChart>
      <c:spPr>
        <a:noFill/>
        <a:ln>
          <a:solidFill>
            <a:sysClr val="windowText" lastClr="000000"/>
          </a:solid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ERR..xlsx]IP-pivot!PivotTable37</c:name>
    <c:fmtId val="6"/>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'IP-pivot'!$B$38</c:f>
              <c:strCache>
                <c:ptCount val="1"/>
                <c:pt idx="0">
                  <c:v>Total</c:v>
                </c:pt>
              </c:strCache>
            </c:strRef>
          </c:tx>
          <c:spPr>
            <a:solidFill>
              <a:schemeClr val="accent1"/>
            </a:solidFill>
            <a:ln>
              <a:noFill/>
            </a:ln>
            <a:effectLst/>
          </c:spPr>
          <c:invertIfNegative val="0"/>
          <c:cat>
            <c:strRef>
              <c:f>'IP-pivot'!$A$39:$A$43</c:f>
              <c:strCache>
                <c:ptCount val="4"/>
                <c:pt idx="0">
                  <c:v>Keep satisfied</c:v>
                </c:pt>
                <c:pt idx="1">
                  <c:v>Manage </c:v>
                </c:pt>
                <c:pt idx="2">
                  <c:v>Manage closely </c:v>
                </c:pt>
                <c:pt idx="3">
                  <c:v>Monitor </c:v>
                </c:pt>
              </c:strCache>
            </c:strRef>
          </c:cat>
          <c:val>
            <c:numRef>
              <c:f>'IP-pivot'!$B$39:$B$43</c:f>
              <c:numCache>
                <c:formatCode>General</c:formatCode>
                <c:ptCount val="4"/>
                <c:pt idx="0">
                  <c:v>4</c:v>
                </c:pt>
                <c:pt idx="1">
                  <c:v>5</c:v>
                </c:pt>
                <c:pt idx="2">
                  <c:v>3</c:v>
                </c:pt>
                <c:pt idx="3">
                  <c:v>6</c:v>
                </c:pt>
              </c:numCache>
            </c:numRef>
          </c:val>
          <c:extLst>
            <c:ext xmlns:c16="http://schemas.microsoft.com/office/drawing/2014/chart" uri="{C3380CC4-5D6E-409C-BE32-E72D297353CC}">
              <c16:uniqueId val="{00000000-F86F-4C79-B7E7-B45896E3DD08}"/>
            </c:ext>
          </c:extLst>
        </c:ser>
        <c:dLbls>
          <c:showLegendKey val="0"/>
          <c:showVal val="0"/>
          <c:showCatName val="0"/>
          <c:showSerName val="0"/>
          <c:showPercent val="0"/>
          <c:showBubbleSize val="0"/>
        </c:dLbls>
        <c:gapWidth val="219"/>
        <c:overlap val="-27"/>
        <c:axId val="890822016"/>
        <c:axId val="890825376"/>
      </c:barChart>
      <c:catAx>
        <c:axId val="890822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0825376"/>
        <c:crosses val="autoZero"/>
        <c:auto val="1"/>
        <c:lblAlgn val="ctr"/>
        <c:lblOffset val="100"/>
        <c:noMultiLvlLbl val="0"/>
      </c:catAx>
      <c:valAx>
        <c:axId val="890825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08220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ERR..xlsx]CI-Pivot!PivotTable29</c:name>
    <c:fmtId val="4"/>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1"/>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dLbl>
          <c:idx val="0"/>
          <c:showLegendKey val="0"/>
          <c:showVal val="1"/>
          <c:showCatName val="0"/>
          <c:showSerName val="0"/>
          <c:showPercent val="0"/>
          <c:showBubbleSize val="0"/>
          <c:extLst>
            <c:ext xmlns:c15="http://schemas.microsoft.com/office/drawing/2012/chart" uri="{CE6537A1-D6FC-4f65-9D91-7224C49458BB}"/>
          </c:extLst>
        </c:dLbl>
      </c:pivotFmt>
      <c:pivotFmt>
        <c:idx val="5"/>
      </c:pivotFmt>
      <c:pivotFmt>
        <c:idx val="6"/>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pivotFmt>
      <c:pivotFmt>
        <c:idx val="9"/>
      </c:pivotFmt>
      <c:pivotFmt>
        <c:idx val="10"/>
        <c:dLbl>
          <c:idx val="0"/>
          <c:showLegendKey val="0"/>
          <c:showVal val="1"/>
          <c:showCatName val="0"/>
          <c:showSerName val="0"/>
          <c:showPercent val="0"/>
          <c:showBubbleSize val="0"/>
          <c:extLst>
            <c:ext xmlns:c15="http://schemas.microsoft.com/office/drawing/2012/chart" uri="{CE6537A1-D6FC-4f65-9D91-7224C49458BB}"/>
          </c:extLst>
        </c:dLbl>
      </c:pivotFmt>
      <c:pivotFmt>
        <c:idx val="11"/>
      </c:pivotFmt>
      <c:pivotFmt>
        <c:idx val="12"/>
      </c:pivotFmt>
      <c:pivotFmt>
        <c:idx val="13"/>
        <c:dLbl>
          <c:idx val="0"/>
          <c:showLegendKey val="0"/>
          <c:showVal val="1"/>
          <c:showCatName val="0"/>
          <c:showSerName val="0"/>
          <c:showPercent val="0"/>
          <c:showBubbleSize val="0"/>
          <c:extLst>
            <c:ext xmlns:c15="http://schemas.microsoft.com/office/drawing/2012/chart" uri="{CE6537A1-D6FC-4f65-9D91-7224C49458BB}"/>
          </c:extLst>
        </c:dLbl>
      </c:pivotFmt>
      <c:pivotFmt>
        <c:idx val="14"/>
      </c:pivotFmt>
      <c:pivotFmt>
        <c:idx val="15"/>
      </c:pivotFmt>
      <c:pivotFmt>
        <c:idx val="16"/>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7"/>
        <c:spPr>
          <a:solidFill>
            <a:srgbClr val="F3503C"/>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8"/>
        <c:spPr>
          <a:solidFill>
            <a:srgbClr val="8AB274"/>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9"/>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26583092738407693"/>
          <c:y val="9.9600641018620914E-2"/>
          <c:w val="0.47667169728783904"/>
          <c:h val="0.79555777016051021"/>
        </c:manualLayout>
      </c:layout>
      <c:doughnutChart>
        <c:varyColors val="1"/>
        <c:ser>
          <c:idx val="0"/>
          <c:order val="0"/>
          <c:tx>
            <c:strRef>
              <c:f>'CI-Pivot'!$B$1</c:f>
              <c:strCache>
                <c:ptCount val="1"/>
                <c:pt idx="0">
                  <c:v>Total</c:v>
                </c:pt>
              </c:strCache>
            </c:strRef>
          </c:tx>
          <c:spPr>
            <a:ln>
              <a:solidFill>
                <a:srgbClr val="2B2B2D"/>
              </a:solidFill>
            </a:ln>
          </c:spPr>
          <c:dPt>
            <c:idx val="0"/>
            <c:bubble3D val="0"/>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FD0D-4FFD-B5DC-21ABA5C851DA}"/>
              </c:ext>
            </c:extLst>
          </c:dPt>
          <c:dPt>
            <c:idx val="1"/>
            <c:bubble3D val="0"/>
            <c:spPr>
              <a:solidFill>
                <a:schemeClr val="accent2"/>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FD0D-4FFD-B5DC-21ABA5C851DA}"/>
              </c:ext>
            </c:extLst>
          </c:dPt>
          <c:dPt>
            <c:idx val="2"/>
            <c:bubble3D val="0"/>
            <c:spPr>
              <a:solidFill>
                <a:schemeClr val="accent3"/>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9277-4CAE-979C-F2905EC3E13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'CI-Pivot'!$A$2:$A$3</c:f>
              <c:strCache>
                <c:ptCount val="1"/>
                <c:pt idx="0">
                  <c:v>(blank)</c:v>
                </c:pt>
              </c:strCache>
            </c:strRef>
          </c:cat>
          <c:val>
            <c:numRef>
              <c:f>'CI-Pivot'!$B$2:$B$3</c:f>
              <c:numCache>
                <c:formatCode>General</c:formatCode>
                <c:ptCount val="1"/>
              </c:numCache>
            </c:numRef>
          </c:val>
          <c:extLst>
            <c:ext xmlns:c16="http://schemas.microsoft.com/office/drawing/2014/chart" uri="{C3380CC4-5D6E-409C-BE32-E72D297353CC}">
              <c16:uniqueId val="{0000000A-FD0D-4FFD-B5DC-21ABA5C851DA}"/>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r"/>
      <c:layout>
        <c:manualLayout>
          <c:xMode val="edge"/>
          <c:yMode val="edge"/>
          <c:x val="0.7750317298951257"/>
          <c:y val="0.49532958380202474"/>
          <c:w val="0.1762119003579885"/>
          <c:h val="0.264207010808110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legend>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ERR..xlsx]CI-Pivot!PivotTable30</c:name>
    <c:fmtId val="7"/>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rgbClr val="38749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'CI-Pivot'!$B$32</c:f>
              <c:strCache>
                <c:ptCount val="1"/>
                <c:pt idx="0">
                  <c:v>Total</c:v>
                </c:pt>
              </c:strCache>
            </c:strRef>
          </c:tx>
          <c:spPr>
            <a:solidFill>
              <a:srgbClr val="38749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'CI-Pivot'!$A$33:$A$34</c:f>
              <c:strCache>
                <c:ptCount val="1"/>
                <c:pt idx="0">
                  <c:v>(blank)</c:v>
                </c:pt>
              </c:strCache>
            </c:strRef>
          </c:cat>
          <c:val>
            <c:numRef>
              <c:f>'CI-Pivot'!$B$33:$B$34</c:f>
              <c:numCache>
                <c:formatCode>General</c:formatCode>
                <c:ptCount val="1"/>
              </c:numCache>
            </c:numRef>
          </c:val>
          <c:extLst>
            <c:ext xmlns:c16="http://schemas.microsoft.com/office/drawing/2014/chart" uri="{C3380CC4-5D6E-409C-BE32-E72D297353CC}">
              <c16:uniqueId val="{00000000-ED14-444A-8BDB-A125B792B681}"/>
            </c:ext>
          </c:extLst>
        </c:ser>
        <c:dLbls>
          <c:showLegendKey val="0"/>
          <c:showVal val="0"/>
          <c:showCatName val="0"/>
          <c:showSerName val="0"/>
          <c:showPercent val="0"/>
          <c:showBubbleSize val="0"/>
        </c:dLbls>
        <c:gapWidth val="219"/>
        <c:overlap val="-27"/>
        <c:axId val="563791007"/>
        <c:axId val="563787647"/>
      </c:barChart>
      <c:catAx>
        <c:axId val="563791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563787647"/>
        <c:crosses val="autoZero"/>
        <c:auto val="1"/>
        <c:lblAlgn val="ctr"/>
        <c:lblOffset val="100"/>
        <c:noMultiLvlLbl val="0"/>
      </c:catAx>
      <c:valAx>
        <c:axId val="5637876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56379100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ERR..xlsx]Risk register Pivot !PivotTable31</c:name>
    <c:fmtId val="10"/>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92D050"/>
          </a:solidFill>
          <a:ln>
            <a:noFill/>
          </a:ln>
          <a:effectLst/>
          <a:scene3d>
            <a:camera prst="orthographicFront"/>
            <a:lightRig rig="brightRoom" dir="t"/>
          </a:scene3d>
          <a:sp3d prstMaterial="flat">
            <a:bevelT w="50800" h="101600" prst="angle"/>
            <a:contourClr>
              <a:srgbClr val="000000"/>
            </a:contourClr>
          </a:sp3d>
        </c:spPr>
      </c:pivotFmt>
      <c:pivotFmt>
        <c:idx val="2"/>
        <c:spPr>
          <a:solidFill>
            <a:srgbClr val="C00000"/>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92D050"/>
          </a:solidFill>
          <a:ln>
            <a:noFill/>
          </a:ln>
          <a:effectLst/>
          <a:scene3d>
            <a:camera prst="orthographicFront"/>
            <a:lightRig rig="brightRoom" dir="t"/>
          </a:scene3d>
          <a:sp3d prstMaterial="flat">
            <a:bevelT w="50800" h="101600" prst="angle"/>
            <a:contourClr>
              <a:srgbClr val="000000"/>
            </a:contourClr>
          </a:sp3d>
        </c:spPr>
      </c:pivotFmt>
      <c:pivotFmt>
        <c:idx val="5"/>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6"/>
        <c:spPr>
          <a:solidFill>
            <a:srgbClr val="C00000"/>
          </a:solidFill>
          <a:ln>
            <a:noFill/>
          </a:ln>
          <a:effectLst/>
          <a:scene3d>
            <a:camera prst="orthographicFront"/>
            <a:lightRig rig="brightRoom" dir="t"/>
          </a:scene3d>
          <a:sp3d prstMaterial="flat">
            <a:bevelT w="50800" h="101600" prst="angle"/>
            <a:contourClr>
              <a:srgbClr val="000000"/>
            </a:contourClr>
          </a:sp3d>
        </c:spPr>
      </c:pivotFmt>
      <c:pivotFmt>
        <c:idx val="7"/>
        <c:spPr>
          <a:solidFill>
            <a:schemeClr val="accent2"/>
          </a:solidFill>
          <a:ln>
            <a:solidFill>
              <a:srgbClr val="2B2B2D"/>
            </a:solid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solidFill>
            <a:srgbClr val="8AB274"/>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9"/>
        <c:spPr>
          <a:solidFill>
            <a:srgbClr val="FDBD29"/>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0"/>
        <c:spPr>
          <a:solidFill>
            <a:srgbClr val="F3503C"/>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1"/>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2"/>
        <c:spPr>
          <a:solidFill>
            <a:schemeClr val="accent2"/>
          </a:solidFill>
          <a:ln>
            <a:solidFill>
              <a:srgbClr val="2B2B2D"/>
            </a:solid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18135443955462213"/>
          <c:y val="0.16174293430712464"/>
          <c:w val="0.47382328858280087"/>
          <c:h val="0.72858914374833583"/>
        </c:manualLayout>
      </c:layout>
      <c:doughnutChart>
        <c:varyColors val="1"/>
        <c:ser>
          <c:idx val="0"/>
          <c:order val="0"/>
          <c:tx>
            <c:strRef>
              <c:f>'Risk register Pivot '!$B$24</c:f>
              <c:strCache>
                <c:ptCount val="1"/>
                <c:pt idx="0">
                  <c:v>Total</c:v>
                </c:pt>
              </c:strCache>
            </c:strRef>
          </c:tx>
          <c:spPr>
            <a:solidFill>
              <a:schemeClr val="accent2"/>
            </a:solidFill>
            <a:ln>
              <a:solidFill>
                <a:srgbClr val="2B2B2D"/>
              </a:solidFill>
            </a:ln>
          </c:spPr>
          <c:dPt>
            <c:idx val="0"/>
            <c:bubble3D val="0"/>
            <c:spPr>
              <a:solidFill>
                <a:schemeClr val="accent2"/>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F751-4E45-8167-D26573C50DAF}"/>
              </c:ext>
            </c:extLst>
          </c:dPt>
          <c:dPt>
            <c:idx val="1"/>
            <c:bubble3D val="0"/>
            <c:spPr>
              <a:solidFill>
                <a:schemeClr val="accent2"/>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F751-4E45-8167-D26573C50DAF}"/>
              </c:ext>
            </c:extLst>
          </c:dPt>
          <c:dPt>
            <c:idx val="2"/>
            <c:bubble3D val="0"/>
            <c:spPr>
              <a:solidFill>
                <a:schemeClr val="accent2"/>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F751-4E45-8167-D26573C50DAF}"/>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'Risk register Pivot '!$A$25:$A$26</c:f>
              <c:strCache>
                <c:ptCount val="1"/>
                <c:pt idx="0">
                  <c:v>(blank)</c:v>
                </c:pt>
              </c:strCache>
            </c:strRef>
          </c:cat>
          <c:val>
            <c:numRef>
              <c:f>'Risk register Pivot '!$B$25:$B$26</c:f>
              <c:numCache>
                <c:formatCode>General</c:formatCode>
                <c:ptCount val="1"/>
              </c:numCache>
            </c:numRef>
          </c:val>
          <c:extLst>
            <c:ext xmlns:c16="http://schemas.microsoft.com/office/drawing/2014/chart" uri="{C3380CC4-5D6E-409C-BE32-E72D297353CC}">
              <c16:uniqueId val="{00000006-F751-4E45-8167-D26573C50DAF}"/>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73901703968485166"/>
          <c:y val="0.37517982638718839"/>
          <c:w val="0.24212395022508304"/>
          <c:h val="0.33117401378617956"/>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ERR..xlsx]Risk register Pivot !PivotTable32</c:name>
    <c:fmtId val="13"/>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38749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'Risk register Pivot '!$B$42</c:f>
              <c:strCache>
                <c:ptCount val="1"/>
                <c:pt idx="0">
                  <c:v>Total</c:v>
                </c:pt>
              </c:strCache>
            </c:strRef>
          </c:tx>
          <c:spPr>
            <a:solidFill>
              <a:srgbClr val="38749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'Risk register Pivot '!$A$43:$A$45</c:f>
              <c:strCache>
                <c:ptCount val="2"/>
                <c:pt idx="0">
                  <c:v>MD</c:v>
                </c:pt>
                <c:pt idx="1">
                  <c:v>(blank)</c:v>
                </c:pt>
              </c:strCache>
            </c:strRef>
          </c:cat>
          <c:val>
            <c:numRef>
              <c:f>'Risk register Pivot '!$B$43:$B$45</c:f>
              <c:numCache>
                <c:formatCode>General</c:formatCode>
                <c:ptCount val="2"/>
                <c:pt idx="0">
                  <c:v>1</c:v>
                </c:pt>
              </c:numCache>
            </c:numRef>
          </c:val>
          <c:extLst>
            <c:ext xmlns:c16="http://schemas.microsoft.com/office/drawing/2014/chart" uri="{C3380CC4-5D6E-409C-BE32-E72D297353CC}">
              <c16:uniqueId val="{00000000-C456-4293-8D67-D4074D31C53A}"/>
            </c:ext>
          </c:extLst>
        </c:ser>
        <c:dLbls>
          <c:showLegendKey val="0"/>
          <c:showVal val="0"/>
          <c:showCatName val="0"/>
          <c:showSerName val="0"/>
          <c:showPercent val="0"/>
          <c:showBubbleSize val="0"/>
        </c:dLbls>
        <c:gapWidth val="219"/>
        <c:overlap val="-27"/>
        <c:axId val="729742496"/>
        <c:axId val="729743936"/>
      </c:barChart>
      <c:catAx>
        <c:axId val="729742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729743936"/>
        <c:crosses val="autoZero"/>
        <c:auto val="1"/>
        <c:lblAlgn val="ctr"/>
        <c:lblOffset val="100"/>
        <c:noMultiLvlLbl val="0"/>
      </c:catAx>
      <c:valAx>
        <c:axId val="729743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7297424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ERR..xlsx]Ops-Pivot!PivotTable34</c:name>
    <c:fmtId val="3"/>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rgbClr val="C00000"/>
          </a:solidFill>
          <a:ln>
            <a:noFill/>
          </a:ln>
          <a:effectLst/>
          <a:scene3d>
            <a:camera prst="orthographicFront"/>
            <a:lightRig rig="brightRoom" dir="t"/>
          </a:scene3d>
          <a:sp3d prstMaterial="flat">
            <a:bevelT w="50800" h="101600" prst="angle"/>
            <a:contourClr>
              <a:srgbClr val="000000"/>
            </a:contourClr>
          </a:sp3d>
        </c:spPr>
      </c:pivotFmt>
      <c:pivotFmt>
        <c:idx val="2"/>
        <c:spPr>
          <a:solidFill>
            <a:schemeClr val="accent6"/>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2"/>
          </a:solidFill>
          <a:ln>
            <a:noFill/>
          </a:ln>
          <a:effectLst/>
          <a:scene3d>
            <a:camera prst="orthographicFront"/>
            <a:lightRig rig="brightRoom" dir="t"/>
          </a:scene3d>
          <a:sp3d prstMaterial="flat">
            <a:bevelT w="50800" h="101600" prst="angle"/>
            <a:contourClr>
              <a:srgbClr val="000000"/>
            </a:contourClr>
          </a:sp3d>
        </c:spPr>
      </c:pivotFmt>
      <c:pivotFmt>
        <c:idx val="4"/>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6"/>
          </a:solidFill>
          <a:ln>
            <a:noFill/>
          </a:ln>
          <a:effectLst/>
          <a:scene3d>
            <a:camera prst="orthographicFront"/>
            <a:lightRig rig="brightRoom" dir="t"/>
          </a:scene3d>
          <a:sp3d prstMaterial="flat">
            <a:bevelT w="50800" h="101600" prst="angle"/>
            <a:contourClr>
              <a:srgbClr val="000000"/>
            </a:contourClr>
          </a:sp3d>
        </c:spPr>
      </c:pivotFmt>
      <c:pivotFmt>
        <c:idx val="6"/>
        <c:spPr>
          <a:solidFill>
            <a:srgbClr val="C00000"/>
          </a:solidFill>
          <a:ln>
            <a:noFill/>
          </a:ln>
          <a:effectLst/>
          <a:scene3d>
            <a:camera prst="orthographicFront"/>
            <a:lightRig rig="brightRoom" dir="t"/>
          </a:scene3d>
          <a:sp3d prstMaterial="flat">
            <a:bevelT w="50800" h="101600" prst="angle"/>
            <a:contourClr>
              <a:srgbClr val="000000"/>
            </a:contourClr>
          </a:sp3d>
        </c:spPr>
      </c:pivotFmt>
      <c:pivotFmt>
        <c:idx val="7"/>
        <c:spPr>
          <a:solidFill>
            <a:schemeClr val="accent2"/>
          </a:solidFill>
          <a:ln>
            <a:noFill/>
          </a:ln>
          <a:effectLst/>
          <a:scene3d>
            <a:camera prst="orthographicFront"/>
            <a:lightRig rig="brightRoom" dir="t"/>
          </a:scene3d>
          <a:sp3d prstMaterial="flat">
            <a:bevelT w="50800" h="101600" prst="angle"/>
            <a:contourClr>
              <a:srgbClr val="000000"/>
            </a:contourClr>
          </a:sp3d>
        </c:spPr>
      </c:pivotFmt>
      <c:pivotFmt>
        <c:idx val="8"/>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8AB274"/>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0"/>
        <c:spPr>
          <a:solidFill>
            <a:srgbClr val="F3503C"/>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1"/>
        <c:spPr>
          <a:solidFill>
            <a:srgbClr val="FDBD29"/>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2"/>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rgbClr val="8AB274"/>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4"/>
        <c:spPr>
          <a:solidFill>
            <a:srgbClr val="F3503C"/>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5"/>
        <c:spPr>
          <a:solidFill>
            <a:srgbClr val="FDBD29"/>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6"/>
        <c:spPr>
          <a:solidFill>
            <a:srgbClr val="8AB274"/>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17"/>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16464630825641177"/>
          <c:y val="0.1576079031787693"/>
          <c:w val="0.5171617149540122"/>
          <c:h val="0.73448476054277556"/>
        </c:manualLayout>
      </c:layout>
      <c:doughnutChart>
        <c:varyColors val="1"/>
        <c:ser>
          <c:idx val="0"/>
          <c:order val="0"/>
          <c:tx>
            <c:strRef>
              <c:f>'Ops-Pivot'!$B$28</c:f>
              <c:strCache>
                <c:ptCount val="1"/>
                <c:pt idx="0">
                  <c:v>Total</c:v>
                </c:pt>
              </c:strCache>
            </c:strRef>
          </c:tx>
          <c:spPr>
            <a:ln>
              <a:solidFill>
                <a:srgbClr val="2B2B2D"/>
              </a:solidFill>
            </a:ln>
          </c:spPr>
          <c:dPt>
            <c:idx val="0"/>
            <c:bubble3D val="0"/>
            <c:spPr>
              <a:solidFill>
                <a:schemeClr val="accent1"/>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7FA-44A7-8A8C-A7E7080C0949}"/>
              </c:ext>
            </c:extLst>
          </c:dPt>
          <c:dPt>
            <c:idx val="1"/>
            <c:bubble3D val="0"/>
            <c:spPr>
              <a:solidFill>
                <a:schemeClr val="accent2"/>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7FA-44A7-8A8C-A7E7080C0949}"/>
              </c:ext>
            </c:extLst>
          </c:dPt>
          <c:dPt>
            <c:idx val="2"/>
            <c:bubble3D val="0"/>
            <c:spPr>
              <a:solidFill>
                <a:schemeClr val="accent3"/>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7FA-44A7-8A8C-A7E7080C0949}"/>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extLst>
          </c:dLbls>
          <c:cat>
            <c:strRef>
              <c:f>'Ops-Pivot'!$A$29:$A$30</c:f>
              <c:strCache>
                <c:ptCount val="1"/>
                <c:pt idx="0">
                  <c:v>(blank)</c:v>
                </c:pt>
              </c:strCache>
            </c:strRef>
          </c:cat>
          <c:val>
            <c:numRef>
              <c:f>'Ops-Pivot'!$B$29:$B$30</c:f>
              <c:numCache>
                <c:formatCode>General</c:formatCode>
                <c:ptCount val="1"/>
              </c:numCache>
            </c:numRef>
          </c:val>
          <c:extLst>
            <c:ext xmlns:c16="http://schemas.microsoft.com/office/drawing/2014/chart" uri="{C3380CC4-5D6E-409C-BE32-E72D297353CC}">
              <c16:uniqueId val="{00000006-C7FA-44A7-8A8C-A7E7080C0949}"/>
            </c:ext>
          </c:extLst>
        </c:ser>
        <c:dLbls>
          <c:showLegendKey val="0"/>
          <c:showVal val="0"/>
          <c:showCatName val="0"/>
          <c:showSerName val="0"/>
          <c:showPercent val="1"/>
          <c:showBubbleSize val="0"/>
          <c:showLeaderLines val="0"/>
        </c:dLbls>
        <c:firstSliceAng val="0"/>
        <c:holeSize val="50"/>
      </c:doughnutChart>
      <c:spPr>
        <a:noFill/>
        <a:ln>
          <a:noFill/>
        </a:ln>
        <a:effectLst/>
      </c:spPr>
    </c:plotArea>
    <c:legend>
      <c:legendPos val="r"/>
      <c:layout>
        <c:manualLayout>
          <c:xMode val="edge"/>
          <c:yMode val="edge"/>
          <c:x val="0.72136559786411658"/>
          <c:y val="0.39935118692900501"/>
          <c:w val="0.25989254174798593"/>
          <c:h val="0.28904458135942651"/>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ERR..xlsx]Ops-Pivot!PivotTable33</c:name>
    <c:fmtId val="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38749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38749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0213134445336028E-2"/>
          <c:y val="0.12860879987052273"/>
          <c:w val="0.89655796150481193"/>
          <c:h val="0.65853091280256637"/>
        </c:manualLayout>
      </c:layout>
      <c:barChart>
        <c:barDir val="col"/>
        <c:grouping val="clustered"/>
        <c:varyColors val="0"/>
        <c:ser>
          <c:idx val="0"/>
          <c:order val="0"/>
          <c:tx>
            <c:strRef>
              <c:f>'Ops-Pivot'!$B$1</c:f>
              <c:strCache>
                <c:ptCount val="1"/>
                <c:pt idx="0">
                  <c:v>Total</c:v>
                </c:pt>
              </c:strCache>
            </c:strRef>
          </c:tx>
          <c:spPr>
            <a:solidFill>
              <a:srgbClr val="38749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2B2B2D"/>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'Ops-Pivot'!$A$2:$A$3</c:f>
              <c:strCache>
                <c:ptCount val="1"/>
                <c:pt idx="0">
                  <c:v>(blank)</c:v>
                </c:pt>
              </c:strCache>
            </c:strRef>
          </c:cat>
          <c:val>
            <c:numRef>
              <c:f>'Ops-Pivot'!$B$2:$B$3</c:f>
              <c:numCache>
                <c:formatCode>General</c:formatCode>
                <c:ptCount val="1"/>
              </c:numCache>
            </c:numRef>
          </c:val>
          <c:extLst>
            <c:ext xmlns:c16="http://schemas.microsoft.com/office/drawing/2014/chart" uri="{C3380CC4-5D6E-409C-BE32-E72D297353CC}">
              <c16:uniqueId val="{00000000-2AE6-4DE1-BAEB-D20409BD4FF2}"/>
            </c:ext>
          </c:extLst>
        </c:ser>
        <c:dLbls>
          <c:showLegendKey val="0"/>
          <c:showVal val="0"/>
          <c:showCatName val="0"/>
          <c:showSerName val="0"/>
          <c:showPercent val="0"/>
          <c:showBubbleSize val="0"/>
        </c:dLbls>
        <c:gapWidth val="219"/>
        <c:overlap val="-27"/>
        <c:axId val="342547392"/>
        <c:axId val="342546432"/>
      </c:barChart>
      <c:catAx>
        <c:axId val="34254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342546432"/>
        <c:crosses val="autoZero"/>
        <c:auto val="1"/>
        <c:lblAlgn val="ctr"/>
        <c:lblOffset val="100"/>
        <c:noMultiLvlLbl val="0"/>
      </c:catAx>
      <c:valAx>
        <c:axId val="3425464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crossAx val="3425473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 ERR..xlsx]IP-pivot!PivotTable36</c:name>
    <c:fmtId val="5"/>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3"/>
        <c:spPr>
          <a:solidFill>
            <a:schemeClr val="accent1"/>
          </a:solidFill>
          <a:ln>
            <a:noFill/>
          </a:ln>
          <a:effectLst/>
          <a:scene3d>
            <a:camera prst="orthographicFront"/>
            <a:lightRig rig="brightRoom" dir="t"/>
          </a:scene3d>
          <a:sp3d prstMaterial="flat">
            <a:bevelT w="50800" h="101600" prst="angle"/>
            <a:contourClr>
              <a:srgbClr val="000000"/>
            </a:contourClr>
          </a:sp3d>
        </c:spPr>
      </c:pivotFmt>
      <c:pivotFmt>
        <c:idx val="4"/>
        <c:spPr>
          <a:solidFill>
            <a:srgbClr val="FDBD29"/>
          </a:solidFill>
          <a:ln>
            <a:noFill/>
          </a:ln>
          <a:effectLst/>
          <a:scene3d>
            <a:camera prst="orthographicFront"/>
            <a:lightRig rig="brightRoom" dir="t"/>
          </a:scene3d>
          <a:sp3d prstMaterial="flat">
            <a:bevelT w="50800" h="101600" prst="angle"/>
            <a:contourClr>
              <a:srgbClr val="000000"/>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B2B2D"/>
                  </a:solidFill>
                  <a:latin typeface="+mn-lt"/>
                  <a:ea typeface="+mn-ea"/>
                  <a:cs typeface="+mn-cs"/>
                </a:defRPr>
              </a:pPr>
              <a:endParaRPr lang="en-US"/>
            </a:p>
          </c:txPr>
          <c:showLegendKey val="0"/>
          <c:showVal val="0"/>
          <c:showCatName val="0"/>
          <c:showSerName val="0"/>
          <c:showPercent val="1"/>
          <c:showBubbleSize val="0"/>
          <c:extLst>
            <c:ext xmlns:c15="http://schemas.microsoft.com/office/drawing/2012/chart" uri="{CE6537A1-D6FC-4f65-9D91-7224C49458BB}"/>
          </c:extLst>
        </c:dLbl>
      </c:pivotFmt>
      <c:pivotFmt>
        <c:idx val="5"/>
        <c:spPr>
          <a:solidFill>
            <a:srgbClr val="6F2D52"/>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6"/>
        <c:spPr>
          <a:solidFill>
            <a:srgbClr val="FDBD29"/>
          </a:solidFill>
          <a:ln>
            <a:solidFill>
              <a:srgbClr val="2B2B2D"/>
            </a:solidFill>
          </a:ln>
          <a:effectLst/>
          <a:scene3d>
            <a:camera prst="orthographicFront"/>
            <a:lightRig rig="brightRoom" dir="t"/>
          </a:scene3d>
          <a:sp3d prstMaterial="flat">
            <a:bevelT w="50800" h="101600" prst="angle"/>
            <a:contourClr>
              <a:srgbClr val="000000"/>
            </a:contourClr>
          </a:sp3d>
        </c:spPr>
      </c:pivotFmt>
      <c:pivotFmt>
        <c:idx val="7"/>
        <c:spPr>
          <a:solidFill>
            <a:srgbClr val="FDBD29"/>
          </a:solidFill>
          <a:ln>
            <a:noFill/>
          </a:ln>
          <a:effectLst/>
          <a:scene3d>
            <a:camera prst="orthographicFront"/>
            <a:lightRig rig="brightRoom" dir="t"/>
          </a:scene3d>
          <a:sp3d prstMaterial="flat">
            <a:bevelT w="50800" h="101600" prst="angle"/>
            <a:contourClr>
              <a:srgbClr val="000000"/>
            </a:contourClr>
          </a:sp3d>
        </c:spPr>
      </c:pivotFmt>
    </c:pivotFmts>
    <c:plotArea>
      <c:layout>
        <c:manualLayout>
          <c:layoutTarget val="inner"/>
          <c:xMode val="edge"/>
          <c:yMode val="edge"/>
          <c:x val="0.16057230055545382"/>
          <c:y val="0.16391718517702769"/>
          <c:w val="0.49849520436339512"/>
          <c:h val="0.74085751366714525"/>
        </c:manualLayout>
      </c:layout>
      <c:doughnutChart>
        <c:varyColors val="1"/>
        <c:ser>
          <c:idx val="0"/>
          <c:order val="0"/>
          <c:tx>
            <c:strRef>
              <c:f>'IP-pivot'!$B$25</c:f>
              <c:strCache>
                <c:ptCount val="1"/>
                <c:pt idx="0">
                  <c:v>Total</c:v>
                </c:pt>
              </c:strCache>
            </c:strRef>
          </c:tx>
          <c:spPr>
            <a:solidFill>
              <a:srgbClr val="FDBD29"/>
            </a:solidFill>
          </c:spPr>
          <c:dPt>
            <c:idx val="0"/>
            <c:bubble3D val="0"/>
            <c:spPr>
              <a:solidFill>
                <a:srgbClr val="6F2D52"/>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6F8C-43CC-9433-86035EE1DCFD}"/>
              </c:ext>
            </c:extLst>
          </c:dPt>
          <c:dPt>
            <c:idx val="1"/>
            <c:bubble3D val="0"/>
            <c:spPr>
              <a:solidFill>
                <a:srgbClr val="FDBD29"/>
              </a:solidFill>
              <a:ln>
                <a:solidFill>
                  <a:srgbClr val="2B2B2D"/>
                </a:solid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6F8C-43CC-9433-86035EE1DCFD}"/>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B2B2D"/>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'IP-pivot'!$A$26:$A$28</c:f>
              <c:strCache>
                <c:ptCount val="2"/>
                <c:pt idx="0">
                  <c:v>EXTERNAL</c:v>
                </c:pt>
                <c:pt idx="1">
                  <c:v>INTERNAL</c:v>
                </c:pt>
              </c:strCache>
            </c:strRef>
          </c:cat>
          <c:val>
            <c:numRef>
              <c:f>'IP-pivot'!$B$26:$B$28</c:f>
              <c:numCache>
                <c:formatCode>General</c:formatCode>
                <c:ptCount val="2"/>
                <c:pt idx="0">
                  <c:v>13</c:v>
                </c:pt>
                <c:pt idx="1">
                  <c:v>5</c:v>
                </c:pt>
              </c:numCache>
            </c:numRef>
          </c:val>
          <c:extLst>
            <c:ext xmlns:c16="http://schemas.microsoft.com/office/drawing/2014/chart" uri="{C3380CC4-5D6E-409C-BE32-E72D297353CC}">
              <c16:uniqueId val="{00000004-6F8C-43CC-9433-86035EE1DCFD}"/>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71807214795824936"/>
          <c:y val="0.43356569939247103"/>
          <c:w val="0.26332320087895988"/>
          <c:h val="0.2950105537507112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2B2B2D"/>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hyperlink" Target="#'Business-Objectives'!A1"/><Relationship Id="rId18" Type="http://schemas.openxmlformats.org/officeDocument/2006/relationships/hyperlink" Target="#'Steeple Analysis'!A1"/><Relationship Id="rId3" Type="http://schemas.openxmlformats.org/officeDocument/2006/relationships/chart" Target="../charts/chart3.xml"/><Relationship Id="rId21" Type="http://schemas.openxmlformats.org/officeDocument/2006/relationships/image" Target="../media/image1.png"/><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hyperlink" Target="#'CI-Action Log'!A1"/><Relationship Id="rId2" Type="http://schemas.openxmlformats.org/officeDocument/2006/relationships/chart" Target="../charts/chart2.xml"/><Relationship Id="rId16" Type="http://schemas.openxmlformats.org/officeDocument/2006/relationships/hyperlink" Target="#'Risk-Register '!A1"/><Relationship Id="rId20" Type="http://schemas.openxmlformats.org/officeDocument/2006/relationships/hyperlink" Target="#'How to Guide'!M59"/><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hyperlink" Target="#'Oppertunities-Register'!A1"/><Relationship Id="rId10" Type="http://schemas.openxmlformats.org/officeDocument/2006/relationships/chart" Target="../charts/chart10.xml"/><Relationship Id="rId19" Type="http://schemas.openxmlformats.org/officeDocument/2006/relationships/hyperlink" Target="#Update"/><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hyperlink" Target="#'Intrested Parties'!A1"/></Relationships>
</file>

<file path=xl/drawings/_rels/drawing10.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hyperlink" Target="#'Dashboard '!D30"/></Relationships>
</file>

<file path=xl/drawings/_rels/drawing13.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hyperlink" Target="#'Dashboard '!D87"/></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1" Type="http://schemas.openxmlformats.org/officeDocument/2006/relationships/hyperlink" Target="#'Dashboard '!D109"/></Relationships>
</file>

<file path=xl/drawings/_rels/drawing17.xml.rels><?xml version="1.0" encoding="UTF-8" standalone="yes"?>
<Relationships xmlns="http://schemas.openxmlformats.org/package/2006/relationships"><Relationship Id="rId3" Type="http://schemas.openxmlformats.org/officeDocument/2006/relationships/hyperlink" Target="#'Dashboard '!A1"/><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1" Type="http://schemas.openxmlformats.org/officeDocument/2006/relationships/hyperlink" Target="#'Dashboard '!A1"/></Relationships>
</file>

<file path=xl/drawings/_rels/drawing8.xml.rels><?xml version="1.0" encoding="UTF-8" standalone="yes"?>
<Relationships xmlns="http://schemas.openxmlformats.org/package/2006/relationships"><Relationship Id="rId1" Type="http://schemas.openxmlformats.org/officeDocument/2006/relationships/hyperlink" Target="#'Dashboard '!D130"/></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hyperlink" Target="#'Dashboard '!D65"/></Relationships>
</file>

<file path=xl/drawings/drawing1.xml><?xml version="1.0" encoding="utf-8"?>
<xdr:wsDr xmlns:xdr="http://schemas.openxmlformats.org/drawingml/2006/spreadsheetDrawing" xmlns:a="http://schemas.openxmlformats.org/drawingml/2006/main">
  <xdr:twoCellAnchor>
    <xdr:from>
      <xdr:col>15</xdr:col>
      <xdr:colOff>365760</xdr:colOff>
      <xdr:row>74</xdr:row>
      <xdr:rowOff>60960</xdr:rowOff>
    </xdr:from>
    <xdr:to>
      <xdr:col>17</xdr:col>
      <xdr:colOff>15240</xdr:colOff>
      <xdr:row>75</xdr:row>
      <xdr:rowOff>99060</xdr:rowOff>
    </xdr:to>
    <xdr:sp macro="" textlink="">
      <xdr:nvSpPr>
        <xdr:cNvPr id="148" name="Rectangle 147">
          <a:extLst>
            <a:ext uri="{FF2B5EF4-FFF2-40B4-BE49-F238E27FC236}">
              <a16:creationId xmlns:a16="http://schemas.microsoft.com/office/drawing/2014/main" id="{9E90A267-954C-E508-9E96-32085694DF7A}"/>
            </a:ext>
          </a:extLst>
        </xdr:cNvPr>
        <xdr:cNvSpPr/>
      </xdr:nvSpPr>
      <xdr:spPr>
        <a:xfrm>
          <a:off x="9502140" y="13594080"/>
          <a:ext cx="868680" cy="220980"/>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502222</xdr:colOff>
      <xdr:row>9</xdr:row>
      <xdr:rowOff>17621</xdr:rowOff>
    </xdr:from>
    <xdr:to>
      <xdr:col>27</xdr:col>
      <xdr:colOff>240983</xdr:colOff>
      <xdr:row>130</xdr:row>
      <xdr:rowOff>114038</xdr:rowOff>
    </xdr:to>
    <xdr:grpSp>
      <xdr:nvGrpSpPr>
        <xdr:cNvPr id="23" name="Group 22">
          <a:extLst>
            <a:ext uri="{FF2B5EF4-FFF2-40B4-BE49-F238E27FC236}">
              <a16:creationId xmlns:a16="http://schemas.microsoft.com/office/drawing/2014/main" id="{CB88ADB2-869B-DAFD-1AB3-198938527856}"/>
            </a:ext>
          </a:extLst>
        </xdr:cNvPr>
        <xdr:cNvGrpSpPr/>
      </xdr:nvGrpSpPr>
      <xdr:grpSpPr>
        <a:xfrm>
          <a:off x="752593" y="1683135"/>
          <a:ext cx="16415676" cy="22488332"/>
          <a:chOff x="1265812" y="1722120"/>
          <a:chExt cx="16334481" cy="21994388"/>
        </a:xfrm>
      </xdr:grpSpPr>
      <xdr:sp macro="" textlink="">
        <xdr:nvSpPr>
          <xdr:cNvPr id="30" name="Rectangle 29">
            <a:extLst>
              <a:ext uri="{FF2B5EF4-FFF2-40B4-BE49-F238E27FC236}">
                <a16:creationId xmlns:a16="http://schemas.microsoft.com/office/drawing/2014/main" id="{B04424B7-D58A-059B-41D7-51A33B382579}"/>
              </a:ext>
            </a:extLst>
          </xdr:cNvPr>
          <xdr:cNvSpPr/>
        </xdr:nvSpPr>
        <xdr:spPr>
          <a:xfrm>
            <a:off x="3803237" y="1722120"/>
            <a:ext cx="11277600" cy="361950"/>
          </a:xfrm>
          <a:prstGeom prst="rect">
            <a:avLst/>
          </a:prstGeom>
          <a:solidFill>
            <a:srgbClr val="387491"/>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solidFill>
                  <a:srgbClr val="2B2B2D"/>
                </a:solidFill>
              </a:rPr>
              <a:t>Business</a:t>
            </a:r>
            <a:r>
              <a:rPr lang="en-GB" sz="2000" baseline="0">
                <a:solidFill>
                  <a:srgbClr val="2B2B2D"/>
                </a:solidFill>
              </a:rPr>
              <a:t> Objectives </a:t>
            </a:r>
            <a:endParaRPr lang="en-GB" sz="2000">
              <a:solidFill>
                <a:srgbClr val="2B2B2D"/>
              </a:solidFill>
            </a:endParaRPr>
          </a:p>
        </xdr:txBody>
      </xdr:sp>
      <xdr:grpSp>
        <xdr:nvGrpSpPr>
          <xdr:cNvPr id="54" name="Group 53">
            <a:extLst>
              <a:ext uri="{FF2B5EF4-FFF2-40B4-BE49-F238E27FC236}">
                <a16:creationId xmlns:a16="http://schemas.microsoft.com/office/drawing/2014/main" id="{E2819686-603C-70A4-787C-0026DA7D8338}"/>
              </a:ext>
            </a:extLst>
          </xdr:cNvPr>
          <xdr:cNvGrpSpPr/>
        </xdr:nvGrpSpPr>
        <xdr:grpSpPr>
          <a:xfrm>
            <a:off x="1345847" y="2144219"/>
            <a:ext cx="16192380" cy="2979908"/>
            <a:chOff x="1506482" y="2077055"/>
            <a:chExt cx="16002000" cy="2982736"/>
          </a:xfrm>
          <a:solidFill>
            <a:srgbClr val="E5E5E5"/>
          </a:solidFill>
        </xdr:grpSpPr>
        <xdr:sp macro="" textlink="">
          <xdr:nvSpPr>
            <xdr:cNvPr id="43" name="Rectangle 42">
              <a:extLst>
                <a:ext uri="{FF2B5EF4-FFF2-40B4-BE49-F238E27FC236}">
                  <a16:creationId xmlns:a16="http://schemas.microsoft.com/office/drawing/2014/main" id="{B04F617F-7AD1-DAF0-324C-8605292CC874}"/>
                </a:ext>
              </a:extLst>
            </xdr:cNvPr>
            <xdr:cNvSpPr/>
          </xdr:nvSpPr>
          <xdr:spPr>
            <a:xfrm>
              <a:off x="1506482" y="2164191"/>
              <a:ext cx="16002000" cy="2895600"/>
            </a:xfrm>
            <a:prstGeom prst="rect">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sp macro="" textlink="">
          <xdr:nvSpPr>
            <xdr:cNvPr id="48" name="TextBox 47">
              <a:extLst>
                <a:ext uri="{FF2B5EF4-FFF2-40B4-BE49-F238E27FC236}">
                  <a16:creationId xmlns:a16="http://schemas.microsoft.com/office/drawing/2014/main" id="{858AD37F-3128-48A8-BD90-DAB94A1581DA}"/>
                </a:ext>
              </a:extLst>
            </xdr:cNvPr>
            <xdr:cNvSpPr txBox="1"/>
          </xdr:nvSpPr>
          <xdr:spPr>
            <a:xfrm>
              <a:off x="11534053" y="2077055"/>
              <a:ext cx="3048722" cy="425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rgbClr val="2B2B2D"/>
                  </a:solidFill>
                </a:rPr>
                <a:t>Objectives By Department</a:t>
              </a:r>
              <a:endParaRPr lang="en-GB" sz="1400" b="1">
                <a:solidFill>
                  <a:srgbClr val="2B2B2D"/>
                </a:solidFill>
              </a:endParaRPr>
            </a:p>
          </xdr:txBody>
        </xdr:sp>
        <xdr:grpSp>
          <xdr:nvGrpSpPr>
            <xdr:cNvPr id="36" name="Group 35">
              <a:extLst>
                <a:ext uri="{FF2B5EF4-FFF2-40B4-BE49-F238E27FC236}">
                  <a16:creationId xmlns:a16="http://schemas.microsoft.com/office/drawing/2014/main" id="{2FFB864E-F890-BA0D-BB06-C62D44C58745}"/>
                </a:ext>
              </a:extLst>
            </xdr:cNvPr>
            <xdr:cNvGrpSpPr/>
          </xdr:nvGrpSpPr>
          <xdr:grpSpPr>
            <a:xfrm>
              <a:off x="3577342" y="2205527"/>
              <a:ext cx="5973753" cy="2509356"/>
              <a:chOff x="3096048" y="2338179"/>
              <a:chExt cx="3588219" cy="1559661"/>
            </a:xfrm>
            <a:grpFill/>
          </xdr:grpSpPr>
          <xdr:sp macro="" textlink="'BO-Pivot'!$C$3">
            <xdr:nvSpPr>
              <xdr:cNvPr id="33" name="Flowchart: Connector 32">
                <a:extLst>
                  <a:ext uri="{FF2B5EF4-FFF2-40B4-BE49-F238E27FC236}">
                    <a16:creationId xmlns:a16="http://schemas.microsoft.com/office/drawing/2014/main" id="{531BE1C1-5093-E31E-8C11-81A5FAE34FDB}"/>
                  </a:ext>
                </a:extLst>
              </xdr:cNvPr>
              <xdr:cNvSpPr/>
            </xdr:nvSpPr>
            <xdr:spPr>
              <a:xfrm>
                <a:off x="3395221" y="2631015"/>
                <a:ext cx="1219200" cy="1266825"/>
              </a:xfrm>
              <a:prstGeom prst="flowChartConnector">
                <a:avLst/>
              </a:prstGeom>
              <a:grp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925F0DEA-FD63-4C62-97FB-9A7EBF6B4D6E}" type="TxLink">
                  <a:rPr lang="en-US" sz="6000" b="0" i="0" u="none" strike="noStrike">
                    <a:solidFill>
                      <a:srgbClr val="2B2B2D"/>
                    </a:solidFill>
                    <a:latin typeface="Calibri"/>
                    <a:ea typeface="Calibri"/>
                    <a:cs typeface="Calibri"/>
                  </a:rPr>
                  <a:pPr algn="ctr"/>
                  <a:t>9</a:t>
                </a:fld>
                <a:endParaRPr lang="en-US" sz="6000">
                  <a:solidFill>
                    <a:srgbClr val="2B2B2D"/>
                  </a:solidFill>
                </a:endParaRPr>
              </a:p>
            </xdr:txBody>
          </xdr:sp>
          <xdr:sp macro="" textlink="">
            <xdr:nvSpPr>
              <xdr:cNvPr id="34" name="TextBox 33">
                <a:extLst>
                  <a:ext uri="{FF2B5EF4-FFF2-40B4-BE49-F238E27FC236}">
                    <a16:creationId xmlns:a16="http://schemas.microsoft.com/office/drawing/2014/main" id="{6162FFB9-32A8-5608-3A68-3FFE9FD53B0E}"/>
                  </a:ext>
                </a:extLst>
              </xdr:cNvPr>
              <xdr:cNvSpPr txBox="1"/>
            </xdr:nvSpPr>
            <xdr:spPr>
              <a:xfrm>
                <a:off x="3096048" y="2346754"/>
                <a:ext cx="1828800" cy="22712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rgbClr val="2B2B2D"/>
                    </a:solidFill>
                  </a:rPr>
                  <a:t>Total</a:t>
                </a:r>
                <a:r>
                  <a:rPr lang="en-GB" sz="1400" b="1" baseline="0">
                    <a:solidFill>
                      <a:srgbClr val="2B2B2D"/>
                    </a:solidFill>
                  </a:rPr>
                  <a:t> Objectives</a:t>
                </a:r>
                <a:endParaRPr lang="en-GB" sz="1400" b="1">
                  <a:solidFill>
                    <a:srgbClr val="2B2B2D"/>
                  </a:solidFill>
                </a:endParaRPr>
              </a:p>
            </xdr:txBody>
          </xdr:sp>
          <xdr:sp macro="" textlink="">
            <xdr:nvSpPr>
              <xdr:cNvPr id="45" name="TextBox 44">
                <a:extLst>
                  <a:ext uri="{FF2B5EF4-FFF2-40B4-BE49-F238E27FC236}">
                    <a16:creationId xmlns:a16="http://schemas.microsoft.com/office/drawing/2014/main" id="{8388299D-F0A3-A2F1-7BB3-9EDCD66829E0}"/>
                  </a:ext>
                </a:extLst>
              </xdr:cNvPr>
              <xdr:cNvSpPr txBox="1"/>
            </xdr:nvSpPr>
            <xdr:spPr>
              <a:xfrm>
                <a:off x="4855467" y="2338179"/>
                <a:ext cx="1828800" cy="25137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rgbClr val="2B2B2D"/>
                    </a:solidFill>
                  </a:rPr>
                  <a:t>Objective</a:t>
                </a:r>
                <a:r>
                  <a:rPr lang="en-GB" sz="1400" b="1" baseline="0">
                    <a:solidFill>
                      <a:srgbClr val="2B2B2D"/>
                    </a:solidFill>
                  </a:rPr>
                  <a:t> Progress</a:t>
                </a:r>
                <a:endParaRPr lang="en-GB" sz="1400" b="1">
                  <a:solidFill>
                    <a:srgbClr val="2B2B2D"/>
                  </a:solidFill>
                </a:endParaRPr>
              </a:p>
            </xdr:txBody>
          </xdr:sp>
        </xdr:grpSp>
        <xdr:graphicFrame macro="">
          <xdr:nvGraphicFramePr>
            <xdr:cNvPr id="39" name="Chart 38">
              <a:extLst>
                <a:ext uri="{FF2B5EF4-FFF2-40B4-BE49-F238E27FC236}">
                  <a16:creationId xmlns:a16="http://schemas.microsoft.com/office/drawing/2014/main" id="{7E91D424-6720-468A-A005-C7985235CE2A}"/>
                </a:ext>
              </a:extLst>
            </xdr:cNvPr>
            <xdr:cNvGraphicFramePr>
              <a:graphicFrameLocks/>
            </xdr:cNvGraphicFramePr>
          </xdr:nvGraphicFramePr>
          <xdr:xfrm>
            <a:off x="6116457" y="2227014"/>
            <a:ext cx="3995142" cy="265931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7" name="Chart 46">
              <a:extLst>
                <a:ext uri="{FF2B5EF4-FFF2-40B4-BE49-F238E27FC236}">
                  <a16:creationId xmlns:a16="http://schemas.microsoft.com/office/drawing/2014/main" id="{43E00D6B-1B43-4807-AF64-1C8FBEBC4735}"/>
                </a:ext>
              </a:extLst>
            </xdr:cNvPr>
            <xdr:cNvGraphicFramePr>
              <a:graphicFrameLocks/>
            </xdr:cNvGraphicFramePr>
          </xdr:nvGraphicFramePr>
          <xdr:xfrm>
            <a:off x="10617754" y="2263241"/>
            <a:ext cx="4339921" cy="2615573"/>
          </xdr:xfrm>
          <a:graphic>
            <a:graphicData uri="http://schemas.openxmlformats.org/drawingml/2006/chart">
              <c:chart xmlns:c="http://schemas.openxmlformats.org/drawingml/2006/chart" xmlns:r="http://schemas.openxmlformats.org/officeDocument/2006/relationships" r:id="rId2"/>
            </a:graphicData>
          </a:graphic>
        </xdr:graphicFrame>
      </xdr:grpSp>
      <xdr:sp macro="" textlink="">
        <xdr:nvSpPr>
          <xdr:cNvPr id="58" name="Rectangle 57">
            <a:extLst>
              <a:ext uri="{FF2B5EF4-FFF2-40B4-BE49-F238E27FC236}">
                <a16:creationId xmlns:a16="http://schemas.microsoft.com/office/drawing/2014/main" id="{7A02652C-B819-9804-BFCB-37262603AB3C}"/>
              </a:ext>
            </a:extLst>
          </xdr:cNvPr>
          <xdr:cNvSpPr/>
        </xdr:nvSpPr>
        <xdr:spPr>
          <a:xfrm>
            <a:off x="3803237" y="5275141"/>
            <a:ext cx="11277600" cy="361950"/>
          </a:xfrm>
          <a:prstGeom prst="rect">
            <a:avLst/>
          </a:prstGeom>
          <a:solidFill>
            <a:srgbClr val="387491"/>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solidFill>
                  <a:srgbClr val="2B2B2D"/>
                </a:solidFill>
              </a:rPr>
              <a:t>Continual Improvements</a:t>
            </a:r>
          </a:p>
        </xdr:txBody>
      </xdr:sp>
      <xdr:grpSp>
        <xdr:nvGrpSpPr>
          <xdr:cNvPr id="74" name="Group 73">
            <a:extLst>
              <a:ext uri="{FF2B5EF4-FFF2-40B4-BE49-F238E27FC236}">
                <a16:creationId xmlns:a16="http://schemas.microsoft.com/office/drawing/2014/main" id="{C9E21BDD-9A55-26E4-382E-92B59E715EE7}"/>
              </a:ext>
            </a:extLst>
          </xdr:cNvPr>
          <xdr:cNvGrpSpPr/>
        </xdr:nvGrpSpPr>
        <xdr:grpSpPr>
          <a:xfrm>
            <a:off x="1345847" y="5791914"/>
            <a:ext cx="16192380" cy="2934855"/>
            <a:chOff x="1843326" y="5714494"/>
            <a:chExt cx="15990600" cy="2899393"/>
          </a:xfrm>
          <a:solidFill>
            <a:srgbClr val="BBB4AA"/>
          </a:solidFill>
        </xdr:grpSpPr>
        <xdr:grpSp>
          <xdr:nvGrpSpPr>
            <xdr:cNvPr id="73" name="Group 72">
              <a:extLst>
                <a:ext uri="{FF2B5EF4-FFF2-40B4-BE49-F238E27FC236}">
                  <a16:creationId xmlns:a16="http://schemas.microsoft.com/office/drawing/2014/main" id="{2D1E3497-FB46-DC77-799C-9A5C470E595A}"/>
                </a:ext>
              </a:extLst>
            </xdr:cNvPr>
            <xdr:cNvGrpSpPr/>
          </xdr:nvGrpSpPr>
          <xdr:grpSpPr>
            <a:xfrm>
              <a:off x="1843326" y="5714494"/>
              <a:ext cx="15990600" cy="2899393"/>
              <a:chOff x="1879796" y="5771644"/>
              <a:chExt cx="16002000" cy="2899393"/>
            </a:xfrm>
            <a:grpFill/>
          </xdr:grpSpPr>
          <xdr:sp macro="" textlink="">
            <xdr:nvSpPr>
              <xdr:cNvPr id="55" name="Rectangle 54">
                <a:extLst>
                  <a:ext uri="{FF2B5EF4-FFF2-40B4-BE49-F238E27FC236}">
                    <a16:creationId xmlns:a16="http://schemas.microsoft.com/office/drawing/2014/main" id="{73C69C7E-2609-470A-B339-2BFDFC61D65B}"/>
                  </a:ext>
                </a:extLst>
              </xdr:cNvPr>
              <xdr:cNvSpPr/>
            </xdr:nvSpPr>
            <xdr:spPr>
              <a:xfrm>
                <a:off x="1879796" y="5771644"/>
                <a:ext cx="16002000" cy="2899393"/>
              </a:xfrm>
              <a:prstGeom prst="rect">
                <a:avLst/>
              </a:prstGeom>
              <a:solidFill>
                <a:srgbClr val="E5E5E5"/>
              </a:solidFill>
              <a:ln>
                <a:solidFill>
                  <a:srgbClr val="2B2B2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bg1"/>
                  </a:solidFill>
                </a:endParaRPr>
              </a:p>
            </xdr:txBody>
          </xdr:sp>
          <xdr:grpSp>
            <xdr:nvGrpSpPr>
              <xdr:cNvPr id="72" name="Group 71">
                <a:extLst>
                  <a:ext uri="{FF2B5EF4-FFF2-40B4-BE49-F238E27FC236}">
                    <a16:creationId xmlns:a16="http://schemas.microsoft.com/office/drawing/2014/main" id="{C2EC4B96-E1B7-11E2-6368-056F8546D4E9}"/>
                  </a:ext>
                </a:extLst>
              </xdr:cNvPr>
              <xdr:cNvGrpSpPr/>
            </xdr:nvGrpSpPr>
            <xdr:grpSpPr>
              <a:xfrm>
                <a:off x="3914775" y="5791201"/>
                <a:ext cx="13618845" cy="2808204"/>
                <a:chOff x="3914775" y="5791200"/>
                <a:chExt cx="13618845" cy="2819417"/>
              </a:xfrm>
              <a:grpFill/>
            </xdr:grpSpPr>
            <xdr:sp macro="" textlink="'CI-Pivot'!B7">
              <xdr:nvSpPr>
                <xdr:cNvPr id="56" name="Flowchart: Connector 55">
                  <a:extLst>
                    <a:ext uri="{FF2B5EF4-FFF2-40B4-BE49-F238E27FC236}">
                      <a16:creationId xmlns:a16="http://schemas.microsoft.com/office/drawing/2014/main" id="{4CA116F9-B081-428C-961C-6F1715CDF730}"/>
                    </a:ext>
                  </a:extLst>
                </xdr:cNvPr>
                <xdr:cNvSpPr/>
              </xdr:nvSpPr>
              <xdr:spPr>
                <a:xfrm>
                  <a:off x="4422213" y="6230066"/>
                  <a:ext cx="2029753" cy="2050403"/>
                </a:xfrm>
                <a:prstGeom prst="flowChartConnector">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79B13429-715B-444B-972E-E4831C1C7CE1}" type="TxLink">
                    <a:rPr lang="en-US" sz="6000" b="0" i="0" u="none" strike="noStrike">
                      <a:solidFill>
                        <a:srgbClr val="2B2B2D"/>
                      </a:solidFill>
                      <a:latin typeface="Calibri"/>
                      <a:ea typeface="Calibri"/>
                      <a:cs typeface="Calibri"/>
                    </a:rPr>
                    <a:pPr marL="0" indent="0" algn="ctr"/>
                    <a:t>0</a:t>
                  </a:fld>
                  <a:endParaRPr lang="en-GB" sz="6000" b="0" i="0" u="none" strike="noStrike">
                    <a:solidFill>
                      <a:srgbClr val="2B2B2D"/>
                    </a:solidFill>
                    <a:latin typeface="Calibri"/>
                    <a:ea typeface="Calibri"/>
                    <a:cs typeface="Calibri"/>
                  </a:endParaRPr>
                </a:p>
              </xdr:txBody>
            </xdr:sp>
            <xdr:sp macro="" textlink="">
              <xdr:nvSpPr>
                <xdr:cNvPr id="57" name="TextBox 56">
                  <a:extLst>
                    <a:ext uri="{FF2B5EF4-FFF2-40B4-BE49-F238E27FC236}">
                      <a16:creationId xmlns:a16="http://schemas.microsoft.com/office/drawing/2014/main" id="{718BA589-4C94-432B-81B6-E71E0BBF7883}"/>
                    </a:ext>
                  </a:extLst>
                </xdr:cNvPr>
                <xdr:cNvSpPr txBox="1"/>
              </xdr:nvSpPr>
              <xdr:spPr>
                <a:xfrm>
                  <a:off x="3914775" y="5791200"/>
                  <a:ext cx="3044630" cy="356369"/>
                </a:xfrm>
                <a:prstGeom prst="rect">
                  <a:avLst/>
                </a:prstGeom>
                <a:solidFill>
                  <a:srgbClr val="E5E5E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rgbClr val="2B2B2D"/>
                      </a:solidFill>
                    </a:rPr>
                    <a:t>Total</a:t>
                  </a:r>
                  <a:r>
                    <a:rPr lang="en-GB" sz="1400" b="1" baseline="0">
                      <a:solidFill>
                        <a:srgbClr val="2B2B2D"/>
                      </a:solidFill>
                    </a:rPr>
                    <a:t> CI Raised</a:t>
                  </a:r>
                  <a:endParaRPr lang="en-GB" sz="1400" b="1">
                    <a:solidFill>
                      <a:srgbClr val="2B2B2D"/>
                    </a:solidFill>
                  </a:endParaRPr>
                </a:p>
              </xdr:txBody>
            </xdr:sp>
            <xdr:graphicFrame macro="">
              <xdr:nvGraphicFramePr>
                <xdr:cNvPr id="60" name="Chart 59">
                  <a:extLst>
                    <a:ext uri="{FF2B5EF4-FFF2-40B4-BE49-F238E27FC236}">
                      <a16:creationId xmlns:a16="http://schemas.microsoft.com/office/drawing/2014/main" id="{15E0AE55-E569-47DD-8EA5-9E71059EA9D1}"/>
                    </a:ext>
                  </a:extLst>
                </xdr:cNvPr>
                <xdr:cNvGraphicFramePr>
                  <a:graphicFrameLocks/>
                </xdr:cNvGraphicFramePr>
              </xdr:nvGraphicFramePr>
              <xdr:xfrm>
                <a:off x="6327571" y="5791200"/>
                <a:ext cx="3999574" cy="2668599"/>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0" name="Chart 69">
                  <a:extLst>
                    <a:ext uri="{FF2B5EF4-FFF2-40B4-BE49-F238E27FC236}">
                      <a16:creationId xmlns:a16="http://schemas.microsoft.com/office/drawing/2014/main" id="{3ED79749-452E-43E0-A763-49DD8B2120F2}"/>
                    </a:ext>
                  </a:extLst>
                </xdr:cNvPr>
                <xdr:cNvGraphicFramePr>
                  <a:graphicFrameLocks/>
                </xdr:cNvGraphicFramePr>
              </xdr:nvGraphicFramePr>
              <xdr:xfrm>
                <a:off x="11003280" y="5816907"/>
                <a:ext cx="4572000" cy="2793710"/>
              </xdr:xfrm>
              <a:graphic>
                <a:graphicData uri="http://schemas.openxmlformats.org/drawingml/2006/chart">
                  <c:chart xmlns:c="http://schemas.openxmlformats.org/drawingml/2006/chart" xmlns:r="http://schemas.openxmlformats.org/officeDocument/2006/relationships" r:id="rId4"/>
                </a:graphicData>
              </a:graphic>
            </xdr:graphicFrame>
            <mc:AlternateContent xmlns:mc="http://schemas.openxmlformats.org/markup-compatibility/2006" xmlns:a14="http://schemas.microsoft.com/office/drawing/2010/main">
              <mc:Choice Requires="a14">
                <xdr:graphicFrame macro="">
                  <xdr:nvGraphicFramePr>
                    <xdr:cNvPr id="71" name="STATUS 3">
                      <a:extLst>
                        <a:ext uri="{FF2B5EF4-FFF2-40B4-BE49-F238E27FC236}">
                          <a16:creationId xmlns:a16="http://schemas.microsoft.com/office/drawing/2014/main" id="{B50F5502-7191-4268-B609-B260598E5E59}"/>
                        </a:ext>
                      </a:extLst>
                    </xdr:cNvPr>
                    <xdr:cNvGraphicFramePr/>
                  </xdr:nvGraphicFramePr>
                  <xdr:xfrm>
                    <a:off x="15704820" y="6732287"/>
                    <a:ext cx="1828800" cy="960120"/>
                  </xdr:xfrm>
                  <a:graphic>
                    <a:graphicData uri="http://schemas.microsoft.com/office/drawing/2010/slicer">
                      <sle:slicer xmlns:sle="http://schemas.microsoft.com/office/drawing/2010/slicer" name="STATUS 3"/>
                    </a:graphicData>
                  </a:graphic>
                </xdr:graphicFrame>
              </mc:Choice>
              <mc:Fallback xmlns="">
                <xdr:sp macro="" textlink="">
                  <xdr:nvSpPr>
                    <xdr:cNvPr id="0" name=""/>
                    <xdr:cNvSpPr>
                      <a:spLocks noTextEdit="1"/>
                    </xdr:cNvSpPr>
                  </xdr:nvSpPr>
                  <xdr:spPr>
                    <a:xfrm>
                      <a:off x="14892069" y="6834685"/>
                      <a:ext cx="1859756" cy="989737"/>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sp macro="" textlink="">
          <xdr:nvSpPr>
            <xdr:cNvPr id="61" name="TextBox 60">
              <a:extLst>
                <a:ext uri="{FF2B5EF4-FFF2-40B4-BE49-F238E27FC236}">
                  <a16:creationId xmlns:a16="http://schemas.microsoft.com/office/drawing/2014/main" id="{5F367233-9E15-1D1A-18E9-6254D7818288}"/>
                </a:ext>
              </a:extLst>
            </xdr:cNvPr>
            <xdr:cNvSpPr txBox="1"/>
          </xdr:nvSpPr>
          <xdr:spPr>
            <a:xfrm>
              <a:off x="6772275" y="5735956"/>
              <a:ext cx="3044630" cy="262712"/>
            </a:xfrm>
            <a:prstGeom prst="rect">
              <a:avLst/>
            </a:prstGeom>
            <a:solidFill>
              <a:srgbClr val="E5E5E5"/>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rgbClr val="2B2B2D"/>
                  </a:solidFill>
                </a:rPr>
                <a:t>CI Progress</a:t>
              </a:r>
              <a:endParaRPr lang="en-GB" sz="1400" b="1">
                <a:solidFill>
                  <a:srgbClr val="2B2B2D"/>
                </a:solidFill>
              </a:endParaRPr>
            </a:p>
          </xdr:txBody>
        </xdr:sp>
        <xdr:sp macro="" textlink="">
          <xdr:nvSpPr>
            <xdr:cNvPr id="62" name="Rectangle 61">
              <a:extLst>
                <a:ext uri="{FF2B5EF4-FFF2-40B4-BE49-F238E27FC236}">
                  <a16:creationId xmlns:a16="http://schemas.microsoft.com/office/drawing/2014/main" id="{5379F7ED-37F0-FF35-89D9-22E486BBD250}"/>
                </a:ext>
              </a:extLst>
            </xdr:cNvPr>
            <xdr:cNvSpPr/>
          </xdr:nvSpPr>
          <xdr:spPr>
            <a:xfrm>
              <a:off x="6772275" y="5735955"/>
              <a:ext cx="593569" cy="303228"/>
            </a:xfrm>
            <a:prstGeom prst="rect">
              <a:avLst/>
            </a:prstGeom>
            <a:solidFill>
              <a:srgbClr val="E5E5E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sp macro="" textlink="">
          <xdr:nvSpPr>
            <xdr:cNvPr id="64" name="Rectangle 63">
              <a:extLst>
                <a:ext uri="{FF2B5EF4-FFF2-40B4-BE49-F238E27FC236}">
                  <a16:creationId xmlns:a16="http://schemas.microsoft.com/office/drawing/2014/main" id="{64B6BE50-F7FC-4D45-8DB6-8F232AC91A73}"/>
                </a:ext>
              </a:extLst>
            </xdr:cNvPr>
            <xdr:cNvSpPr/>
          </xdr:nvSpPr>
          <xdr:spPr>
            <a:xfrm>
              <a:off x="6303645" y="5779770"/>
              <a:ext cx="593569" cy="303228"/>
            </a:xfrm>
            <a:prstGeom prst="rect">
              <a:avLst/>
            </a:prstGeom>
            <a:solidFill>
              <a:srgbClr val="E5E5E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endParaRPr lang="en-US"/>
            </a:p>
          </xdr:txBody>
        </xdr:sp>
        <xdr:sp macro="" textlink="">
          <xdr:nvSpPr>
            <xdr:cNvPr id="66" name="TextBox 65">
              <a:extLst>
                <a:ext uri="{FF2B5EF4-FFF2-40B4-BE49-F238E27FC236}">
                  <a16:creationId xmlns:a16="http://schemas.microsoft.com/office/drawing/2014/main" id="{253D314D-14A4-4989-95D3-083CF6827A5A}"/>
                </a:ext>
              </a:extLst>
            </xdr:cNvPr>
            <xdr:cNvSpPr txBox="1"/>
          </xdr:nvSpPr>
          <xdr:spPr>
            <a:xfrm>
              <a:off x="11820525" y="5836920"/>
              <a:ext cx="3048722" cy="3443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t>Improvements By Department</a:t>
              </a:r>
              <a:endParaRPr lang="en-GB" sz="1400" b="1"/>
            </a:p>
          </xdr:txBody>
        </xdr:sp>
      </xdr:grpSp>
      <xdr:sp macro="" textlink="">
        <xdr:nvSpPr>
          <xdr:cNvPr id="90" name="Rectangle 89">
            <a:extLst>
              <a:ext uri="{FF2B5EF4-FFF2-40B4-BE49-F238E27FC236}">
                <a16:creationId xmlns:a16="http://schemas.microsoft.com/office/drawing/2014/main" id="{60B335FD-0ECD-40C0-B7E5-8C189885478F}"/>
              </a:ext>
            </a:extLst>
          </xdr:cNvPr>
          <xdr:cNvSpPr/>
        </xdr:nvSpPr>
        <xdr:spPr>
          <a:xfrm>
            <a:off x="3803237" y="8883497"/>
            <a:ext cx="11277600" cy="361950"/>
          </a:xfrm>
          <a:prstGeom prst="rect">
            <a:avLst/>
          </a:prstGeom>
          <a:solidFill>
            <a:srgbClr val="387491"/>
          </a:solidFill>
          <a:ln>
            <a:solidFill>
              <a:sysClr val="windowText" lastClr="000000"/>
            </a:solidFill>
          </a:ln>
          <a:scene3d>
            <a:camera prst="orthographicFront"/>
            <a:lightRig rig="threePt" dir="t"/>
          </a:scene3d>
          <a:sp3d>
            <a:bevelT prst="angle"/>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solidFill>
                  <a:srgbClr val="2B2B2D"/>
                </a:solidFill>
              </a:rPr>
              <a:t>Company</a:t>
            </a:r>
            <a:r>
              <a:rPr lang="en-GB" sz="2000" baseline="0">
                <a:solidFill>
                  <a:srgbClr val="2B2B2D"/>
                </a:solidFill>
              </a:rPr>
              <a:t> Risks </a:t>
            </a:r>
            <a:endParaRPr lang="en-GB" sz="2000">
              <a:solidFill>
                <a:srgbClr val="2B2B2D"/>
              </a:solidFill>
            </a:endParaRPr>
          </a:p>
        </xdr:txBody>
      </xdr:sp>
      <xdr:grpSp>
        <xdr:nvGrpSpPr>
          <xdr:cNvPr id="104" name="Group 103">
            <a:extLst>
              <a:ext uri="{FF2B5EF4-FFF2-40B4-BE49-F238E27FC236}">
                <a16:creationId xmlns:a16="http://schemas.microsoft.com/office/drawing/2014/main" id="{B6F368E9-0F68-3A4A-1F76-0A7DABC72FAB}"/>
              </a:ext>
            </a:extLst>
          </xdr:cNvPr>
          <xdr:cNvGrpSpPr/>
        </xdr:nvGrpSpPr>
        <xdr:grpSpPr>
          <a:xfrm>
            <a:off x="1343785" y="9398365"/>
            <a:ext cx="16188885" cy="2925946"/>
            <a:chOff x="1495421" y="9443102"/>
            <a:chExt cx="16198095" cy="2950086"/>
          </a:xfrm>
        </xdr:grpSpPr>
        <xdr:grpSp>
          <xdr:nvGrpSpPr>
            <xdr:cNvPr id="103" name="Group 102">
              <a:extLst>
                <a:ext uri="{FF2B5EF4-FFF2-40B4-BE49-F238E27FC236}">
                  <a16:creationId xmlns:a16="http://schemas.microsoft.com/office/drawing/2014/main" id="{F16C8D05-6995-274E-82B3-2CE3D253826D}"/>
                </a:ext>
              </a:extLst>
            </xdr:cNvPr>
            <xdr:cNvGrpSpPr/>
          </xdr:nvGrpSpPr>
          <xdr:grpSpPr>
            <a:xfrm>
              <a:off x="1495421" y="9443102"/>
              <a:ext cx="16198095" cy="2950086"/>
              <a:chOff x="1495421" y="9443102"/>
              <a:chExt cx="16198095" cy="2950086"/>
            </a:xfrm>
          </xdr:grpSpPr>
          <xdr:grpSp>
            <xdr:nvGrpSpPr>
              <xdr:cNvPr id="76" name="Group 75">
                <a:extLst>
                  <a:ext uri="{FF2B5EF4-FFF2-40B4-BE49-F238E27FC236}">
                    <a16:creationId xmlns:a16="http://schemas.microsoft.com/office/drawing/2014/main" id="{A4461627-AE86-AC8E-13F4-579A84AEEC60}"/>
                  </a:ext>
                </a:extLst>
              </xdr:cNvPr>
              <xdr:cNvGrpSpPr/>
            </xdr:nvGrpSpPr>
            <xdr:grpSpPr>
              <a:xfrm>
                <a:off x="1495421" y="9443102"/>
                <a:ext cx="16198095" cy="2950086"/>
                <a:chOff x="1813822" y="5702263"/>
                <a:chExt cx="16217367" cy="2904269"/>
              </a:xfrm>
            </xdr:grpSpPr>
            <xdr:sp macro="" textlink="">
              <xdr:nvSpPr>
                <xdr:cNvPr id="81" name="Rectangle 80">
                  <a:extLst>
                    <a:ext uri="{FF2B5EF4-FFF2-40B4-BE49-F238E27FC236}">
                      <a16:creationId xmlns:a16="http://schemas.microsoft.com/office/drawing/2014/main" id="{37E1B6AB-7671-2A98-AD05-1D14708351C9}"/>
                    </a:ext>
                  </a:extLst>
                </xdr:cNvPr>
                <xdr:cNvSpPr/>
              </xdr:nvSpPr>
              <xdr:spPr>
                <a:xfrm>
                  <a:off x="1813822" y="5702263"/>
                  <a:ext cx="16217367" cy="2904269"/>
                </a:xfrm>
                <a:prstGeom prst="rect">
                  <a:avLst/>
                </a:prstGeom>
                <a:solidFill>
                  <a:srgbClr val="E5E5E5"/>
                </a:solidFill>
                <a:ln>
                  <a:solidFill>
                    <a:srgbClr val="2B2B2D"/>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bg1"/>
                    </a:solidFill>
                  </a:endParaRPr>
                </a:p>
              </xdr:txBody>
            </xdr:sp>
            <xdr:sp macro="" textlink="">
              <xdr:nvSpPr>
                <xdr:cNvPr id="84" name="TextBox 83">
                  <a:extLst>
                    <a:ext uri="{FF2B5EF4-FFF2-40B4-BE49-F238E27FC236}">
                      <a16:creationId xmlns:a16="http://schemas.microsoft.com/office/drawing/2014/main" id="{658A9307-0BC6-D3A6-E269-1F4C07E36D58}"/>
                    </a:ext>
                  </a:extLst>
                </xdr:cNvPr>
                <xdr:cNvSpPr txBox="1"/>
              </xdr:nvSpPr>
              <xdr:spPr>
                <a:xfrm>
                  <a:off x="3914775" y="5813711"/>
                  <a:ext cx="3044630" cy="4371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a:solidFill>
                        <a:srgbClr val="2B2B2D"/>
                      </a:solidFill>
                    </a:rPr>
                    <a:t>Total</a:t>
                  </a:r>
                  <a:r>
                    <a:rPr lang="en-GB" sz="1400" b="1" baseline="0">
                      <a:solidFill>
                        <a:srgbClr val="2B2B2D"/>
                      </a:solidFill>
                    </a:rPr>
                    <a:t> Risk Identified</a:t>
                  </a:r>
                  <a:endParaRPr lang="en-GB" sz="1400" b="1">
                    <a:solidFill>
                      <a:srgbClr val="2B2B2D"/>
                    </a:solidFill>
                  </a:endParaRPr>
                </a:p>
              </xdr:txBody>
            </xdr:sp>
          </xdr:grpSp>
          <xdr:grpSp>
            <xdr:nvGrpSpPr>
              <xdr:cNvPr id="102" name="Group 101">
                <a:extLst>
                  <a:ext uri="{FF2B5EF4-FFF2-40B4-BE49-F238E27FC236}">
                    <a16:creationId xmlns:a16="http://schemas.microsoft.com/office/drawing/2014/main" id="{ADC40F68-8A97-0F63-A36E-D829641D950F}"/>
                  </a:ext>
                </a:extLst>
              </xdr:cNvPr>
              <xdr:cNvGrpSpPr/>
            </xdr:nvGrpSpPr>
            <xdr:grpSpPr>
              <a:xfrm>
                <a:off x="1880236" y="9559297"/>
                <a:ext cx="15571469" cy="2773680"/>
                <a:chOff x="1880236" y="9559297"/>
                <a:chExt cx="15571469" cy="2773680"/>
              </a:xfrm>
            </xdr:grpSpPr>
            <xdr:sp macro="" textlink="'Risk register Pivot '!C24">
              <xdr:nvSpPr>
                <xdr:cNvPr id="91" name="Flowchart: Connector 90">
                  <a:extLst>
                    <a:ext uri="{FF2B5EF4-FFF2-40B4-BE49-F238E27FC236}">
                      <a16:creationId xmlns:a16="http://schemas.microsoft.com/office/drawing/2014/main" id="{B5DC9557-4240-4A92-B0EA-4AAC0234F386}"/>
                    </a:ext>
                  </a:extLst>
                </xdr:cNvPr>
                <xdr:cNvSpPr/>
              </xdr:nvSpPr>
              <xdr:spPr>
                <a:xfrm>
                  <a:off x="4091940" y="9974580"/>
                  <a:ext cx="2027341" cy="2074466"/>
                </a:xfrm>
                <a:prstGeom prst="flowChartConnector">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15F79C0D-18FB-43C1-8773-0B24D49E5C3F}" type="TxLink">
                    <a:rPr lang="en-US" sz="6000" b="0" i="0" u="none" strike="noStrike">
                      <a:solidFill>
                        <a:srgbClr val="000000"/>
                      </a:solidFill>
                      <a:latin typeface="Calibri"/>
                      <a:ea typeface="Calibri"/>
                      <a:cs typeface="Calibri"/>
                    </a:rPr>
                    <a:pPr marL="0" indent="0" algn="ctr"/>
                    <a:t>0</a:t>
                  </a:fld>
                  <a:endParaRPr lang="en-GB" sz="6000" b="0" i="0" u="none" strike="noStrike">
                    <a:solidFill>
                      <a:srgbClr val="2B2B2D"/>
                    </a:solidFill>
                    <a:latin typeface="Calibri"/>
                    <a:ea typeface="Calibri"/>
                    <a:cs typeface="Calibri"/>
                  </a:endParaRPr>
                </a:p>
              </xdr:txBody>
            </xdr:sp>
            <xdr:graphicFrame macro="">
              <xdr:nvGraphicFramePr>
                <xdr:cNvPr id="93" name="Chart 92">
                  <a:extLst>
                    <a:ext uri="{FF2B5EF4-FFF2-40B4-BE49-F238E27FC236}">
                      <a16:creationId xmlns:a16="http://schemas.microsoft.com/office/drawing/2014/main" id="{2A5C9281-26F3-459C-A379-4E6C775279EB}"/>
                    </a:ext>
                  </a:extLst>
                </xdr:cNvPr>
                <xdr:cNvGraphicFramePr>
                  <a:graphicFrameLocks/>
                </xdr:cNvGraphicFramePr>
              </xdr:nvGraphicFramePr>
              <xdr:xfrm>
                <a:off x="6246495" y="9559297"/>
                <a:ext cx="4042410" cy="2628900"/>
              </xdr:xfrm>
              <a:graphic>
                <a:graphicData uri="http://schemas.openxmlformats.org/drawingml/2006/chart">
                  <c:chart xmlns:c="http://schemas.openxmlformats.org/drawingml/2006/chart" xmlns:r="http://schemas.openxmlformats.org/officeDocument/2006/relationships" r:id="rId5"/>
                </a:graphicData>
              </a:graphic>
            </xdr:graphicFrame>
            <mc:AlternateContent xmlns:mc="http://schemas.openxmlformats.org/markup-compatibility/2006" xmlns:a14="http://schemas.microsoft.com/office/drawing/2010/main">
              <mc:Choice Requires="a14">
                <xdr:graphicFrame macro="">
                  <xdr:nvGraphicFramePr>
                    <xdr:cNvPr id="95" name="INTERNAL/ EXTERNAL 2">
                      <a:extLst>
                        <a:ext uri="{FF2B5EF4-FFF2-40B4-BE49-F238E27FC236}">
                          <a16:creationId xmlns:a16="http://schemas.microsoft.com/office/drawing/2014/main" id="{CEE46E8D-37FD-4550-B7AC-B4DFB079E2AC}"/>
                        </a:ext>
                      </a:extLst>
                    </xdr:cNvPr>
                    <xdr:cNvGraphicFramePr/>
                  </xdr:nvGraphicFramePr>
                  <xdr:xfrm>
                    <a:off x="1880236" y="10855109"/>
                    <a:ext cx="1813560" cy="645795"/>
                  </xdr:xfrm>
                  <a:graphic>
                    <a:graphicData uri="http://schemas.microsoft.com/office/drawing/2010/slicer">
                      <sle:slicer xmlns:sle="http://schemas.microsoft.com/office/drawing/2010/slicer" name="INTERNAL/ EXTERNAL 2"/>
                    </a:graphicData>
                  </a:graphic>
                </xdr:graphicFrame>
              </mc:Choice>
              <mc:Fallback xmlns="">
                <xdr:sp macro="" textlink="">
                  <xdr:nvSpPr>
                    <xdr:cNvPr id="0" name=""/>
                    <xdr:cNvSpPr>
                      <a:spLocks noTextEdit="1"/>
                    </xdr:cNvSpPr>
                  </xdr:nvSpPr>
                  <xdr:spPr>
                    <a:xfrm>
                      <a:off x="1217462" y="10963674"/>
                      <a:ext cx="1821538" cy="65489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96" name="Chart 95">
                  <a:extLst>
                    <a:ext uri="{FF2B5EF4-FFF2-40B4-BE49-F238E27FC236}">
                      <a16:creationId xmlns:a16="http://schemas.microsoft.com/office/drawing/2014/main" id="{EA779C8F-97E3-4E34-A986-4A38A6D4BD9F}"/>
                    </a:ext>
                  </a:extLst>
                </xdr:cNvPr>
                <xdr:cNvGraphicFramePr>
                  <a:graphicFrameLocks/>
                </xdr:cNvGraphicFramePr>
              </xdr:nvGraphicFramePr>
              <xdr:xfrm>
                <a:off x="10772774" y="9589777"/>
                <a:ext cx="4572000" cy="2743200"/>
              </xdr:xfrm>
              <a:graphic>
                <a:graphicData uri="http://schemas.openxmlformats.org/drawingml/2006/chart">
                  <c:chart xmlns:c="http://schemas.openxmlformats.org/drawingml/2006/chart" xmlns:r="http://schemas.openxmlformats.org/officeDocument/2006/relationships" r:id="rId6"/>
                </a:graphicData>
              </a:graphic>
            </xdr:graphicFrame>
            <mc:AlternateContent xmlns:mc="http://schemas.openxmlformats.org/markup-compatibility/2006" xmlns:a14="http://schemas.microsoft.com/office/drawing/2010/main">
              <mc:Choice Requires="a14">
                <xdr:graphicFrame macro="">
                  <xdr:nvGraphicFramePr>
                    <xdr:cNvPr id="98" name="Status 4">
                      <a:extLst>
                        <a:ext uri="{FF2B5EF4-FFF2-40B4-BE49-F238E27FC236}">
                          <a16:creationId xmlns:a16="http://schemas.microsoft.com/office/drawing/2014/main" id="{15538FE4-CB0E-499D-82F4-43F955E4326D}"/>
                        </a:ext>
                      </a:extLst>
                    </xdr:cNvPr>
                    <xdr:cNvGraphicFramePr/>
                  </xdr:nvGraphicFramePr>
                  <xdr:xfrm>
                    <a:off x="15628620" y="10880042"/>
                    <a:ext cx="1823085" cy="1177290"/>
                  </xdr:xfrm>
                  <a:graphic>
                    <a:graphicData uri="http://schemas.microsoft.com/office/drawing/2010/slicer">
                      <sle:slicer xmlns:sle="http://schemas.microsoft.com/office/drawing/2010/slicer" name="Status 4"/>
                    </a:graphicData>
                  </a:graphic>
                </xdr:graphicFrame>
              </mc:Choice>
              <mc:Fallback xmlns="">
                <xdr:sp macro="" textlink="">
                  <xdr:nvSpPr>
                    <xdr:cNvPr id="0" name=""/>
                    <xdr:cNvSpPr>
                      <a:spLocks noTextEdit="1"/>
                    </xdr:cNvSpPr>
                  </xdr:nvSpPr>
                  <xdr:spPr>
                    <a:xfrm>
                      <a:off x="15026330" y="10988959"/>
                      <a:ext cx="1831105" cy="119387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sp macro="" textlink="">
          <xdr:nvSpPr>
            <xdr:cNvPr id="77" name="TextBox 76">
              <a:extLst>
                <a:ext uri="{FF2B5EF4-FFF2-40B4-BE49-F238E27FC236}">
                  <a16:creationId xmlns:a16="http://schemas.microsoft.com/office/drawing/2014/main" id="{501280C1-E0F7-7162-EDB0-C54343EF9D96}"/>
                </a:ext>
              </a:extLst>
            </xdr:cNvPr>
            <xdr:cNvSpPr txBox="1"/>
          </xdr:nvSpPr>
          <xdr:spPr>
            <a:xfrm>
              <a:off x="6487920" y="9535378"/>
              <a:ext cx="3043180" cy="4419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solidFill>
                    <a:srgbClr val="2B2B2D"/>
                  </a:solidFill>
                </a:rPr>
                <a:t>Risk Status</a:t>
              </a:r>
              <a:endParaRPr lang="en-GB" sz="1400" b="1">
                <a:solidFill>
                  <a:srgbClr val="2B2B2D"/>
                </a:solidFill>
              </a:endParaRPr>
            </a:p>
          </xdr:txBody>
        </xdr:sp>
        <xdr:sp macro="" textlink="">
          <xdr:nvSpPr>
            <xdr:cNvPr id="101" name="Rectangle 100">
              <a:extLst>
                <a:ext uri="{FF2B5EF4-FFF2-40B4-BE49-F238E27FC236}">
                  <a16:creationId xmlns:a16="http://schemas.microsoft.com/office/drawing/2014/main" id="{F6DC6EB2-BC17-F80F-6618-AC62C7E97AEC}"/>
                </a:ext>
              </a:extLst>
            </xdr:cNvPr>
            <xdr:cNvSpPr/>
          </xdr:nvSpPr>
          <xdr:spPr>
            <a:xfrm>
              <a:off x="6187440" y="9608820"/>
              <a:ext cx="982980" cy="312420"/>
            </a:xfrm>
            <a:prstGeom prst="rect">
              <a:avLst/>
            </a:prstGeom>
            <a:solidFill>
              <a:srgbClr val="E5E5E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pSp>
      <xdr:sp macro="" textlink="">
        <xdr:nvSpPr>
          <xdr:cNvPr id="124" name="Rectangle 123">
            <a:extLst>
              <a:ext uri="{FF2B5EF4-FFF2-40B4-BE49-F238E27FC236}">
                <a16:creationId xmlns:a16="http://schemas.microsoft.com/office/drawing/2014/main" id="{97E07657-D773-458C-BE40-4C81416E6043}"/>
              </a:ext>
            </a:extLst>
          </xdr:cNvPr>
          <xdr:cNvSpPr/>
        </xdr:nvSpPr>
        <xdr:spPr>
          <a:xfrm>
            <a:off x="3803237" y="12479134"/>
            <a:ext cx="11277600" cy="361950"/>
          </a:xfrm>
          <a:prstGeom prst="rect">
            <a:avLst/>
          </a:prstGeom>
          <a:solidFill>
            <a:srgbClr val="387491"/>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solidFill>
                  <a:srgbClr val="2B2B2D"/>
                </a:solidFill>
              </a:rPr>
              <a:t>Company</a:t>
            </a:r>
            <a:r>
              <a:rPr lang="en-GB" sz="2000" baseline="0">
                <a:solidFill>
                  <a:srgbClr val="2B2B2D"/>
                </a:solidFill>
              </a:rPr>
              <a:t> Opportunities </a:t>
            </a:r>
            <a:endParaRPr lang="en-GB" sz="2000">
              <a:solidFill>
                <a:srgbClr val="2B2B2D"/>
              </a:solidFill>
            </a:endParaRPr>
          </a:p>
        </xdr:txBody>
      </xdr:sp>
      <xdr:grpSp>
        <xdr:nvGrpSpPr>
          <xdr:cNvPr id="85" name="Group 155">
            <a:extLst>
              <a:ext uri="{FF2B5EF4-FFF2-40B4-BE49-F238E27FC236}">
                <a16:creationId xmlns:a16="http://schemas.microsoft.com/office/drawing/2014/main" id="{4C746354-461F-E697-B8A9-7FA6761AF408}"/>
              </a:ext>
            </a:extLst>
          </xdr:cNvPr>
          <xdr:cNvGrpSpPr/>
        </xdr:nvGrpSpPr>
        <xdr:grpSpPr>
          <a:xfrm>
            <a:off x="1265812" y="12984480"/>
            <a:ext cx="16334481" cy="10732028"/>
            <a:chOff x="1603922" y="12809221"/>
            <a:chExt cx="16368816" cy="10847919"/>
          </a:xfrm>
        </xdr:grpSpPr>
        <xdr:grpSp>
          <xdr:nvGrpSpPr>
            <xdr:cNvPr id="86" name="Group 154">
              <a:extLst>
                <a:ext uri="{FF2B5EF4-FFF2-40B4-BE49-F238E27FC236}">
                  <a16:creationId xmlns:a16="http://schemas.microsoft.com/office/drawing/2014/main" id="{4D3DD5A9-5C96-0374-EF8C-FDCC6F3F266C}"/>
                </a:ext>
              </a:extLst>
            </xdr:cNvPr>
            <xdr:cNvGrpSpPr/>
          </xdr:nvGrpSpPr>
          <xdr:grpSpPr>
            <a:xfrm>
              <a:off x="1603922" y="12809221"/>
              <a:ext cx="16368816" cy="10847919"/>
              <a:chOff x="1413422" y="12717781"/>
              <a:chExt cx="16368816" cy="10847919"/>
            </a:xfrm>
          </xdr:grpSpPr>
          <xdr:grpSp>
            <xdr:nvGrpSpPr>
              <xdr:cNvPr id="87" name="Group 153">
                <a:extLst>
                  <a:ext uri="{FF2B5EF4-FFF2-40B4-BE49-F238E27FC236}">
                    <a16:creationId xmlns:a16="http://schemas.microsoft.com/office/drawing/2014/main" id="{3B6E6E21-FC07-8B2B-7D8E-8D31AAF98692}"/>
                  </a:ext>
                </a:extLst>
              </xdr:cNvPr>
              <xdr:cNvGrpSpPr/>
            </xdr:nvGrpSpPr>
            <xdr:grpSpPr>
              <a:xfrm>
                <a:off x="1413422" y="12717781"/>
                <a:ext cx="16368816" cy="10847919"/>
                <a:chOff x="1283882" y="12595861"/>
                <a:chExt cx="16368816" cy="10847919"/>
              </a:xfrm>
            </xdr:grpSpPr>
            <xdr:grpSp>
              <xdr:nvGrpSpPr>
                <xdr:cNvPr id="88" name="Group 105">
                  <a:extLst>
                    <a:ext uri="{FF2B5EF4-FFF2-40B4-BE49-F238E27FC236}">
                      <a16:creationId xmlns:a16="http://schemas.microsoft.com/office/drawing/2014/main" id="{CE800982-D632-577F-06C6-F0386F94983C}"/>
                    </a:ext>
                  </a:extLst>
                </xdr:cNvPr>
                <xdr:cNvGrpSpPr/>
              </xdr:nvGrpSpPr>
              <xdr:grpSpPr>
                <a:xfrm>
                  <a:off x="1283882" y="12595861"/>
                  <a:ext cx="16368816" cy="10847919"/>
                  <a:chOff x="1320219" y="9444998"/>
                  <a:chExt cx="16355355" cy="10404740"/>
                </a:xfrm>
                <a:solidFill>
                  <a:schemeClr val="accent1"/>
                </a:solidFill>
              </xdr:grpSpPr>
              <xdr:grpSp>
                <xdr:nvGrpSpPr>
                  <xdr:cNvPr id="89" name="Group 109">
                    <a:extLst>
                      <a:ext uri="{FF2B5EF4-FFF2-40B4-BE49-F238E27FC236}">
                        <a16:creationId xmlns:a16="http://schemas.microsoft.com/office/drawing/2014/main" id="{55CD518C-2485-2317-340D-A0AC6103CF52}"/>
                      </a:ext>
                    </a:extLst>
                  </xdr:cNvPr>
                  <xdr:cNvGrpSpPr/>
                </xdr:nvGrpSpPr>
                <xdr:grpSpPr>
                  <a:xfrm>
                    <a:off x="1320219" y="9444998"/>
                    <a:ext cx="16355355" cy="10404740"/>
                    <a:chOff x="1638413" y="5704129"/>
                    <a:chExt cx="16374813" cy="10243144"/>
                  </a:xfrm>
                  <a:grpFill/>
                </xdr:grpSpPr>
                <xdr:sp macro="" textlink="">
                  <xdr:nvSpPr>
                    <xdr:cNvPr id="92" name="Rectangle 118">
                      <a:extLst>
                        <a:ext uri="{FF2B5EF4-FFF2-40B4-BE49-F238E27FC236}">
                          <a16:creationId xmlns:a16="http://schemas.microsoft.com/office/drawing/2014/main" id="{24174E1B-6184-0F49-2609-6B7A27E5C1B1}"/>
                        </a:ext>
                      </a:extLst>
                    </xdr:cNvPr>
                    <xdr:cNvSpPr/>
                  </xdr:nvSpPr>
                  <xdr:spPr>
                    <a:xfrm>
                      <a:off x="1702444" y="5704129"/>
                      <a:ext cx="16303972" cy="2906153"/>
                    </a:xfrm>
                    <a:prstGeom prst="rect">
                      <a:avLst/>
                    </a:prstGeom>
                    <a:solidFill>
                      <a:srgbClr val="E5E5E5"/>
                    </a:solidFill>
                    <a:ln w="6350">
                      <a:solidFill>
                        <a:srgbClr val="2B2B2D"/>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n-GB" sz="6000" b="0" i="0" u="none" strike="noStrike">
                        <a:solidFill>
                          <a:srgbClr val="92D050"/>
                        </a:solidFill>
                        <a:latin typeface="Calibri"/>
                        <a:ea typeface="Calibri"/>
                        <a:cs typeface="Calibri"/>
                      </a:endParaRPr>
                    </a:p>
                  </xdr:txBody>
                </xdr:sp>
                <xdr:sp macro="" textlink="">
                  <xdr:nvSpPr>
                    <xdr:cNvPr id="99" name="TextBox 121">
                      <a:extLst>
                        <a:ext uri="{FF2B5EF4-FFF2-40B4-BE49-F238E27FC236}">
                          <a16:creationId xmlns:a16="http://schemas.microsoft.com/office/drawing/2014/main" id="{A6933E27-97B7-EED7-86A5-95A338112AE0}"/>
                        </a:ext>
                      </a:extLst>
                    </xdr:cNvPr>
                    <xdr:cNvSpPr txBox="1"/>
                  </xdr:nvSpPr>
                  <xdr:spPr>
                    <a:xfrm>
                      <a:off x="3914775" y="5813698"/>
                      <a:ext cx="3044630" cy="437120"/>
                    </a:xfrm>
                    <a:prstGeom prst="rect">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b="1" i="0" u="none" strike="noStrike">
                          <a:solidFill>
                            <a:schemeClr val="tx1"/>
                          </a:solidFill>
                          <a:latin typeface="+mn-lt"/>
                          <a:ea typeface="Calibri"/>
                          <a:cs typeface="Calibri"/>
                        </a:rPr>
                        <a:t>Total Opportunities Identified</a:t>
                      </a:r>
                    </a:p>
                  </xdr:txBody>
                </xdr:sp>
                <xdr:sp macro="" textlink="">
                  <xdr:nvSpPr>
                    <xdr:cNvPr id="100" name="Rectangle 176">
                      <a:extLst>
                        <a:ext uri="{FF2B5EF4-FFF2-40B4-BE49-F238E27FC236}">
                          <a16:creationId xmlns:a16="http://schemas.microsoft.com/office/drawing/2014/main" id="{CB6675A1-35B6-949F-E45E-25DDB67AF7EB}"/>
                        </a:ext>
                      </a:extLst>
                    </xdr:cNvPr>
                    <xdr:cNvSpPr/>
                  </xdr:nvSpPr>
                  <xdr:spPr>
                    <a:xfrm>
                      <a:off x="1672804" y="9450248"/>
                      <a:ext cx="16340422" cy="2905071"/>
                    </a:xfrm>
                    <a:prstGeom prst="rect">
                      <a:avLst/>
                    </a:prstGeom>
                    <a:solidFill>
                      <a:srgbClr val="E5E5E5"/>
                    </a:solidFill>
                    <a:ln w="6350">
                      <a:solidFill>
                        <a:srgbClr val="2B2B2D"/>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n-GB" sz="6000" b="0" i="0" u="none" strike="noStrike">
                        <a:solidFill>
                          <a:srgbClr val="92D050"/>
                        </a:solidFill>
                        <a:latin typeface="Calibri"/>
                        <a:ea typeface="Calibri"/>
                        <a:cs typeface="Calibri"/>
                      </a:endParaRPr>
                    </a:p>
                  </xdr:txBody>
                </xdr:sp>
                <xdr:sp macro="" textlink="">
                  <xdr:nvSpPr>
                    <xdr:cNvPr id="105" name="Rectangle 2">
                      <a:extLst>
                        <a:ext uri="{FF2B5EF4-FFF2-40B4-BE49-F238E27FC236}">
                          <a16:creationId xmlns:a16="http://schemas.microsoft.com/office/drawing/2014/main" id="{B46EC72B-862F-5145-9CAA-E0640247AB66}"/>
                        </a:ext>
                      </a:extLst>
                    </xdr:cNvPr>
                    <xdr:cNvSpPr/>
                  </xdr:nvSpPr>
                  <xdr:spPr>
                    <a:xfrm>
                      <a:off x="1638413" y="13041119"/>
                      <a:ext cx="16327071" cy="2906154"/>
                    </a:xfrm>
                    <a:prstGeom prst="rect">
                      <a:avLst/>
                    </a:prstGeom>
                    <a:solidFill>
                      <a:srgbClr val="E5E5E5"/>
                    </a:solidFill>
                    <a:ln w="6350">
                      <a:solidFill>
                        <a:srgbClr val="2B2B2D"/>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n-GB" sz="6000" b="0" i="0" u="none" strike="noStrike">
                        <a:solidFill>
                          <a:srgbClr val="92D050"/>
                        </a:solidFill>
                        <a:latin typeface="Calibri"/>
                        <a:ea typeface="Calibri"/>
                        <a:cs typeface="Calibri"/>
                      </a:endParaRPr>
                    </a:p>
                  </xdr:txBody>
                </xdr:sp>
              </xdr:grpSp>
              <xdr:sp macro="" textlink="'Ops-Pivot'!B20">
                <xdr:nvSpPr>
                  <xdr:cNvPr id="107" name="Flowchart: Connector 111">
                    <a:extLst>
                      <a:ext uri="{FF2B5EF4-FFF2-40B4-BE49-F238E27FC236}">
                        <a16:creationId xmlns:a16="http://schemas.microsoft.com/office/drawing/2014/main" id="{CFE5BB73-F1B7-D84E-15EB-0792507B0D7C}"/>
                      </a:ext>
                    </a:extLst>
                  </xdr:cNvPr>
                  <xdr:cNvSpPr/>
                </xdr:nvSpPr>
                <xdr:spPr>
                  <a:xfrm>
                    <a:off x="4091940" y="9974580"/>
                    <a:ext cx="2027341" cy="2074466"/>
                  </a:xfrm>
                  <a:prstGeom prst="flowChartConnector">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fld id="{66303BD2-D20B-4B8D-ABD0-2D6A8B28B6B2}" type="TxLink">
                      <a:rPr lang="en-US" sz="6000" b="0" i="0" u="none" strike="noStrike">
                        <a:solidFill>
                          <a:srgbClr val="2B2B2D"/>
                        </a:solidFill>
                        <a:latin typeface="Calibri"/>
                        <a:ea typeface="Calibri"/>
                        <a:cs typeface="Calibri"/>
                      </a:rPr>
                      <a:pPr marL="0" indent="0" algn="ctr"/>
                      <a:t>0</a:t>
                    </a:fld>
                    <a:endParaRPr lang="en-GB" sz="6000" b="0" i="0" u="none" strike="noStrike">
                      <a:solidFill>
                        <a:srgbClr val="2B2B2D"/>
                      </a:solidFill>
                      <a:latin typeface="Calibri"/>
                      <a:ea typeface="Calibri"/>
                      <a:cs typeface="Calibri"/>
                    </a:endParaRPr>
                  </a:p>
                </xdr:txBody>
              </xdr:sp>
              <xdr:sp macro="" textlink="'IP-pivot'!D2">
                <xdr:nvSpPr>
                  <xdr:cNvPr id="108" name="Flowchart: Connector 177">
                    <a:extLst>
                      <a:ext uri="{FF2B5EF4-FFF2-40B4-BE49-F238E27FC236}">
                        <a16:creationId xmlns:a16="http://schemas.microsoft.com/office/drawing/2014/main" id="{CADF9B34-CAEC-5F8F-568D-3EC97E46F1D0}"/>
                      </a:ext>
                    </a:extLst>
                  </xdr:cNvPr>
                  <xdr:cNvSpPr/>
                </xdr:nvSpPr>
                <xdr:spPr>
                  <a:xfrm>
                    <a:off x="4114781" y="13680089"/>
                    <a:ext cx="2027341" cy="2074466"/>
                  </a:xfrm>
                  <a:prstGeom prst="flowChartConnector">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fld id="{C574D35E-702F-4174-AFD9-674C4786DEA7}" type="TxLink">
                      <a:rPr lang="en-US" sz="6000" b="0" i="0" u="none" strike="noStrike">
                        <a:solidFill>
                          <a:srgbClr val="2B2B2D"/>
                        </a:solidFill>
                        <a:latin typeface="Calibri"/>
                        <a:ea typeface="Calibri"/>
                        <a:cs typeface="Calibri"/>
                      </a:rPr>
                      <a:pPr marL="0" indent="0" algn="ctr"/>
                      <a:t>18</a:t>
                    </a:fld>
                    <a:endParaRPr lang="en-GB" sz="6000" b="0" i="0" u="none" strike="noStrike">
                      <a:solidFill>
                        <a:srgbClr val="2B2B2D"/>
                      </a:solidFill>
                      <a:latin typeface="Calibri"/>
                      <a:ea typeface="Calibri"/>
                      <a:cs typeface="Calibri"/>
                    </a:endParaRPr>
                  </a:p>
                </xdr:txBody>
              </xdr:sp>
              <xdr:sp macro="" textlink="'steeple-pivot'!AB93">
                <xdr:nvSpPr>
                  <xdr:cNvPr id="109" name="Flowchart: Connector 4">
                    <a:extLst>
                      <a:ext uri="{FF2B5EF4-FFF2-40B4-BE49-F238E27FC236}">
                        <a16:creationId xmlns:a16="http://schemas.microsoft.com/office/drawing/2014/main" id="{A88A2E6A-A2B7-8872-9EAD-C5987F303C9F}"/>
                      </a:ext>
                    </a:extLst>
                  </xdr:cNvPr>
                  <xdr:cNvSpPr/>
                </xdr:nvSpPr>
                <xdr:spPr>
                  <a:xfrm>
                    <a:off x="3990982" y="17291455"/>
                    <a:ext cx="2027341" cy="2074466"/>
                  </a:xfrm>
                  <a:prstGeom prst="flowChartConnector">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fld id="{EA954A67-C434-4C17-A357-2A900573CB72}" type="TxLink">
                      <a:rPr lang="en-US" sz="6000" b="0" i="0" u="none" strike="noStrike">
                        <a:solidFill>
                          <a:srgbClr val="2B2B2D"/>
                        </a:solidFill>
                        <a:latin typeface="Calibri"/>
                        <a:ea typeface="Calibri"/>
                        <a:cs typeface="Calibri"/>
                      </a:rPr>
                      <a:pPr marL="0" indent="0" algn="ctr"/>
                      <a:t> </a:t>
                    </a:fld>
                    <a:endParaRPr lang="en-GB" sz="6600" b="0" i="0" u="none" strike="noStrike">
                      <a:solidFill>
                        <a:srgbClr val="2B2B2D"/>
                      </a:solidFill>
                      <a:latin typeface="Calibri"/>
                      <a:ea typeface="Calibri"/>
                      <a:cs typeface="Calibri"/>
                    </a:endParaRPr>
                  </a:p>
                </xdr:txBody>
              </xdr:sp>
            </xdr:grpSp>
            <mc:AlternateContent xmlns:mc="http://schemas.openxmlformats.org/markup-compatibility/2006" xmlns:a14="http://schemas.microsoft.com/office/drawing/2010/main">
              <mc:Choice Requires="a14">
                <xdr:graphicFrame macro="">
                  <xdr:nvGraphicFramePr>
                    <xdr:cNvPr id="111" name="Year Identified 1">
                      <a:extLst>
                        <a:ext uri="{FF2B5EF4-FFF2-40B4-BE49-F238E27FC236}">
                          <a16:creationId xmlns:a16="http://schemas.microsoft.com/office/drawing/2014/main" id="{16C51893-9A7F-47C9-91D6-730CE769E0AF}"/>
                        </a:ext>
                      </a:extLst>
                    </xdr:cNvPr>
                    <xdr:cNvGraphicFramePr/>
                  </xdr:nvGraphicFramePr>
                  <xdr:xfrm>
                    <a:off x="1798320" y="12954001"/>
                    <a:ext cx="1828800" cy="690740"/>
                  </xdr:xfrm>
                  <a:graphic>
                    <a:graphicData uri="http://schemas.microsoft.com/office/drawing/2010/slicer">
                      <sle:slicer xmlns:sle="http://schemas.microsoft.com/office/drawing/2010/slicer" name="Year Identified 1"/>
                    </a:graphicData>
                  </a:graphic>
                </xdr:graphicFrame>
              </mc:Choice>
              <mc:Fallback xmlns="">
                <xdr:sp macro="" textlink="">
                  <xdr:nvSpPr>
                    <xdr:cNvPr id="0" name=""/>
                    <xdr:cNvSpPr>
                      <a:spLocks noTextEdit="1"/>
                    </xdr:cNvSpPr>
                  </xdr:nvSpPr>
                  <xdr:spPr>
                    <a:xfrm>
                      <a:off x="1268504" y="13560693"/>
                      <a:ext cx="1834035" cy="698707"/>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13" name="Chart 125">
                  <a:extLst>
                    <a:ext uri="{FF2B5EF4-FFF2-40B4-BE49-F238E27FC236}">
                      <a16:creationId xmlns:a16="http://schemas.microsoft.com/office/drawing/2014/main" id="{44B7B892-6985-427D-B23F-195847025278}"/>
                    </a:ext>
                  </a:extLst>
                </xdr:cNvPr>
                <xdr:cNvGraphicFramePr>
                  <a:graphicFrameLocks/>
                </xdr:cNvGraphicFramePr>
              </xdr:nvGraphicFramePr>
              <xdr:xfrm>
                <a:off x="6296052" y="12686320"/>
                <a:ext cx="4069080" cy="2892141"/>
              </xdr:xfrm>
              <a:graphic>
                <a:graphicData uri="http://schemas.openxmlformats.org/drawingml/2006/chart">
                  <c:chart xmlns:c="http://schemas.openxmlformats.org/drawingml/2006/chart" xmlns:r="http://schemas.openxmlformats.org/officeDocument/2006/relationships" r:id="rId7"/>
                </a:graphicData>
              </a:graphic>
            </xdr:graphicFrame>
            <xdr:sp macro="" textlink="">
              <xdr:nvSpPr>
                <xdr:cNvPr id="114" name="Rectangle 126">
                  <a:extLst>
                    <a:ext uri="{FF2B5EF4-FFF2-40B4-BE49-F238E27FC236}">
                      <a16:creationId xmlns:a16="http://schemas.microsoft.com/office/drawing/2014/main" id="{ED712173-ED5B-6827-75F0-91E276A6E377}"/>
                    </a:ext>
                  </a:extLst>
                </xdr:cNvPr>
                <xdr:cNvSpPr/>
              </xdr:nvSpPr>
              <xdr:spPr>
                <a:xfrm>
                  <a:off x="6354546" y="12738637"/>
                  <a:ext cx="995044" cy="201657"/>
                </a:xfrm>
                <a:prstGeom prst="rect">
                  <a:avLst/>
                </a:prstGeom>
                <a:solidFill>
                  <a:srgbClr val="E5E5E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graphicFrame macro="">
              <xdr:nvGraphicFramePr>
                <xdr:cNvPr id="115" name="Chart 148">
                  <a:extLst>
                    <a:ext uri="{FF2B5EF4-FFF2-40B4-BE49-F238E27FC236}">
                      <a16:creationId xmlns:a16="http://schemas.microsoft.com/office/drawing/2014/main" id="{037F9A95-AE6E-40EC-8369-ACB260EB43F3}"/>
                    </a:ext>
                  </a:extLst>
                </xdr:cNvPr>
                <xdr:cNvGraphicFramePr>
                  <a:graphicFrameLocks/>
                </xdr:cNvGraphicFramePr>
              </xdr:nvGraphicFramePr>
              <xdr:xfrm>
                <a:off x="10736580" y="12679680"/>
                <a:ext cx="4663440" cy="2865120"/>
              </xdr:xfrm>
              <a:graphic>
                <a:graphicData uri="http://schemas.openxmlformats.org/drawingml/2006/chart">
                  <c:chart xmlns:c="http://schemas.openxmlformats.org/drawingml/2006/chart" xmlns:r="http://schemas.openxmlformats.org/officeDocument/2006/relationships" r:id="rId8"/>
                </a:graphicData>
              </a:graphic>
            </xdr:graphicFrame>
          </xdr:grpSp>
          <mc:AlternateContent xmlns:mc="http://schemas.openxmlformats.org/markup-compatibility/2006" xmlns:a14="http://schemas.microsoft.com/office/drawing/2010/main">
            <mc:Choice Requires="a14">
              <xdr:graphicFrame macro="">
                <xdr:nvGraphicFramePr>
                  <xdr:cNvPr id="116" name="Internal / external 3">
                    <a:extLst>
                      <a:ext uri="{FF2B5EF4-FFF2-40B4-BE49-F238E27FC236}">
                        <a16:creationId xmlns:a16="http://schemas.microsoft.com/office/drawing/2014/main" id="{FC570685-6D41-44AA-9D3F-F2D17FDC49AF}"/>
                      </a:ext>
                    </a:extLst>
                  </xdr:cNvPr>
                  <xdr:cNvGraphicFramePr/>
                </xdr:nvGraphicFramePr>
                <xdr:xfrm>
                  <a:off x="1878217" y="14188440"/>
                  <a:ext cx="1828800" cy="662940"/>
                </xdr:xfrm>
                <a:graphic>
                  <a:graphicData uri="http://schemas.microsoft.com/office/drawing/2010/slicer">
                    <sle:slicer xmlns:sle="http://schemas.microsoft.com/office/drawing/2010/slicer" name="Internal / external 3"/>
                  </a:graphicData>
                </a:graphic>
              </xdr:graphicFrame>
            </mc:Choice>
            <mc:Fallback xmlns="">
              <xdr:sp macro="" textlink="">
                <xdr:nvSpPr>
                  <xdr:cNvPr id="0" name=""/>
                  <xdr:cNvSpPr>
                    <a:spLocks noTextEdit="1"/>
                  </xdr:cNvSpPr>
                </xdr:nvSpPr>
                <xdr:spPr>
                  <a:xfrm>
                    <a:off x="1218719" y="14686044"/>
                    <a:ext cx="1834035" cy="670587"/>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mc:AlternateContent xmlns:mc="http://schemas.openxmlformats.org/markup-compatibility/2006" xmlns:a14="http://schemas.microsoft.com/office/drawing/2010/main">
          <mc:Choice Requires="a14">
            <xdr:graphicFrame macro="">
              <xdr:nvGraphicFramePr>
                <xdr:cNvPr id="117" name="Progress 1">
                  <a:extLst>
                    <a:ext uri="{FF2B5EF4-FFF2-40B4-BE49-F238E27FC236}">
                      <a16:creationId xmlns:a16="http://schemas.microsoft.com/office/drawing/2014/main" id="{3E6826AB-7018-4F71-910E-6ABBB3B7564A}"/>
                    </a:ext>
                  </a:extLst>
                </xdr:cNvPr>
                <xdr:cNvGraphicFramePr/>
              </xdr:nvGraphicFramePr>
              <xdr:xfrm>
                <a:off x="15849600" y="13639800"/>
                <a:ext cx="1828800" cy="1242060"/>
              </xdr:xfrm>
              <a:graphic>
                <a:graphicData uri="http://schemas.microsoft.com/office/drawing/2010/slicer">
                  <sle:slicer xmlns:sle="http://schemas.microsoft.com/office/drawing/2010/slicer" name="Progress 1"/>
                </a:graphicData>
              </a:graphic>
            </xdr:graphicFrame>
          </mc:Choice>
          <mc:Fallback xmlns="">
            <xdr:sp macro="" textlink="">
              <xdr:nvSpPr>
                <xdr:cNvPr id="0" name=""/>
                <xdr:cNvSpPr>
                  <a:spLocks noTextEdit="1"/>
                </xdr:cNvSpPr>
              </xdr:nvSpPr>
              <xdr:spPr>
                <a:xfrm>
                  <a:off x="15039053" y="14038581"/>
                  <a:ext cx="1834035" cy="1256387"/>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xdr:from>
      <xdr:col>6</xdr:col>
      <xdr:colOff>445669</xdr:colOff>
      <xdr:row>89</xdr:row>
      <xdr:rowOff>148590</xdr:rowOff>
    </xdr:from>
    <xdr:to>
      <xdr:col>23</xdr:col>
      <xdr:colOff>445669</xdr:colOff>
      <xdr:row>91</xdr:row>
      <xdr:rowOff>148590</xdr:rowOff>
    </xdr:to>
    <xdr:sp macro="" textlink="">
      <xdr:nvSpPr>
        <xdr:cNvPr id="118" name="Rectangle 157">
          <a:extLst>
            <a:ext uri="{FF2B5EF4-FFF2-40B4-BE49-F238E27FC236}">
              <a16:creationId xmlns:a16="http://schemas.microsoft.com/office/drawing/2014/main" id="{57D06FF4-6A85-4694-BACD-4BB7B2437D38}"/>
            </a:ext>
          </a:extLst>
        </xdr:cNvPr>
        <xdr:cNvSpPr/>
      </xdr:nvSpPr>
      <xdr:spPr>
        <a:xfrm>
          <a:off x="3750844" y="16255365"/>
          <a:ext cx="11277600" cy="361950"/>
        </a:xfrm>
        <a:prstGeom prst="rect">
          <a:avLst/>
        </a:prstGeom>
        <a:solidFill>
          <a:srgbClr val="387491"/>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solidFill>
                <a:srgbClr val="2B2B2D"/>
              </a:solidFill>
            </a:rPr>
            <a:t>Intrested Parties</a:t>
          </a:r>
        </a:p>
      </xdr:txBody>
    </xdr:sp>
    <xdr:clientData/>
  </xdr:twoCellAnchor>
  <xdr:twoCellAnchor>
    <xdr:from>
      <xdr:col>10</xdr:col>
      <xdr:colOff>171450</xdr:colOff>
      <xdr:row>94</xdr:row>
      <xdr:rowOff>57150</xdr:rowOff>
    </xdr:from>
    <xdr:to>
      <xdr:col>16</xdr:col>
      <xdr:colOff>266700</xdr:colOff>
      <xdr:row>109</xdr:row>
      <xdr:rowOff>66675</xdr:rowOff>
    </xdr:to>
    <xdr:graphicFrame macro="">
      <xdr:nvGraphicFramePr>
        <xdr:cNvPr id="181" name="Chart 180">
          <a:extLst>
            <a:ext uri="{FF2B5EF4-FFF2-40B4-BE49-F238E27FC236}">
              <a16:creationId xmlns:a16="http://schemas.microsoft.com/office/drawing/2014/main" id="{028DD43D-3281-426E-99FF-EB3E88CA0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161925</xdr:colOff>
      <xdr:row>93</xdr:row>
      <xdr:rowOff>161926</xdr:rowOff>
    </xdr:from>
    <xdr:to>
      <xdr:col>24</xdr:col>
      <xdr:colOff>171449</xdr:colOff>
      <xdr:row>108</xdr:row>
      <xdr:rowOff>161926</xdr:rowOff>
    </xdr:to>
    <xdr:graphicFrame macro="">
      <xdr:nvGraphicFramePr>
        <xdr:cNvPr id="182" name="Chart 181">
          <a:extLst>
            <a:ext uri="{FF2B5EF4-FFF2-40B4-BE49-F238E27FC236}">
              <a16:creationId xmlns:a16="http://schemas.microsoft.com/office/drawing/2014/main" id="{4C4DF73C-37B5-444B-B754-6774B72A59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24</xdr:col>
      <xdr:colOff>167640</xdr:colOff>
      <xdr:row>98</xdr:row>
      <xdr:rowOff>20955</xdr:rowOff>
    </xdr:from>
    <xdr:to>
      <xdr:col>27</xdr:col>
      <xdr:colOff>266700</xdr:colOff>
      <xdr:row>106</xdr:row>
      <xdr:rowOff>131445</xdr:rowOff>
    </xdr:to>
    <mc:AlternateContent xmlns:mc="http://schemas.openxmlformats.org/markup-compatibility/2006" xmlns:a14="http://schemas.microsoft.com/office/drawing/2010/main">
      <mc:Choice Requires="a14">
        <xdr:graphicFrame macro="">
          <xdr:nvGraphicFramePr>
            <xdr:cNvPr id="183" name="PRIORITY 1">
              <a:extLst>
                <a:ext uri="{FF2B5EF4-FFF2-40B4-BE49-F238E27FC236}">
                  <a16:creationId xmlns:a16="http://schemas.microsoft.com/office/drawing/2014/main" id="{3DE788F9-44D9-45BE-9682-439D9EC069D2}"/>
                </a:ext>
              </a:extLst>
            </xdr:cNvPr>
            <xdr:cNvGraphicFramePr/>
          </xdr:nvGraphicFramePr>
          <xdr:xfrm>
            <a:off x="0" y="0"/>
            <a:ext cx="0" cy="0"/>
          </xdr:xfrm>
          <a:graphic>
            <a:graphicData uri="http://schemas.microsoft.com/office/drawing/2010/slicer">
              <sle:slicer xmlns:sle="http://schemas.microsoft.com/office/drawing/2010/slicer" name="PRIORITY 1"/>
            </a:graphicData>
          </a:graphic>
        </xdr:graphicFrame>
      </mc:Choice>
      <mc:Fallback xmlns="">
        <xdr:sp macro="" textlink="">
          <xdr:nvSpPr>
            <xdr:cNvPr id="0" name=""/>
            <xdr:cNvSpPr>
              <a:spLocks noTextEdit="1"/>
            </xdr:cNvSpPr>
          </xdr:nvSpPr>
          <xdr:spPr>
            <a:xfrm>
              <a:off x="15478125" y="17752695"/>
              <a:ext cx="1657350" cy="156591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504824</xdr:colOff>
      <xdr:row>101</xdr:row>
      <xdr:rowOff>64772</xdr:rowOff>
    </xdr:from>
    <xdr:to>
      <xdr:col>6</xdr:col>
      <xdr:colOff>17145</xdr:colOff>
      <xdr:row>105</xdr:row>
      <xdr:rowOff>55245</xdr:rowOff>
    </xdr:to>
    <mc:AlternateContent xmlns:mc="http://schemas.openxmlformats.org/markup-compatibility/2006" xmlns:a14="http://schemas.microsoft.com/office/drawing/2010/main">
      <mc:Choice Requires="a14">
        <xdr:graphicFrame macro="">
          <xdr:nvGraphicFramePr>
            <xdr:cNvPr id="2" name="INT / EXT 1">
              <a:extLst>
                <a:ext uri="{FF2B5EF4-FFF2-40B4-BE49-F238E27FC236}">
                  <a16:creationId xmlns:a16="http://schemas.microsoft.com/office/drawing/2014/main" id="{6E7DC87F-391F-4FCA-9ADC-A3C83F2B5CD5}"/>
                </a:ext>
              </a:extLst>
            </xdr:cNvPr>
            <xdr:cNvGraphicFramePr/>
          </xdr:nvGraphicFramePr>
          <xdr:xfrm>
            <a:off x="0" y="0"/>
            <a:ext cx="0" cy="0"/>
          </xdr:xfrm>
          <a:graphic>
            <a:graphicData uri="http://schemas.microsoft.com/office/drawing/2010/slicer">
              <sle:slicer xmlns:sle="http://schemas.microsoft.com/office/drawing/2010/slicer" name="INT / EXT 1"/>
            </a:graphicData>
          </a:graphic>
        </xdr:graphicFrame>
      </mc:Choice>
      <mc:Fallback xmlns="">
        <xdr:sp macro="" textlink="">
          <xdr:nvSpPr>
            <xdr:cNvPr id="0" name=""/>
            <xdr:cNvSpPr>
              <a:spLocks noTextEdit="1"/>
            </xdr:cNvSpPr>
          </xdr:nvSpPr>
          <xdr:spPr>
            <a:xfrm>
              <a:off x="1371599" y="18343247"/>
              <a:ext cx="1954531" cy="718183"/>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6</xdr:col>
      <xdr:colOff>476250</xdr:colOff>
      <xdr:row>111</xdr:row>
      <xdr:rowOff>62865</xdr:rowOff>
    </xdr:from>
    <xdr:to>
      <xdr:col>23</xdr:col>
      <xdr:colOff>476250</xdr:colOff>
      <xdr:row>113</xdr:row>
      <xdr:rowOff>62865</xdr:rowOff>
    </xdr:to>
    <xdr:sp macro="" textlink="">
      <xdr:nvSpPr>
        <xdr:cNvPr id="120" name="Rectangle 3">
          <a:extLst>
            <a:ext uri="{FF2B5EF4-FFF2-40B4-BE49-F238E27FC236}">
              <a16:creationId xmlns:a16="http://schemas.microsoft.com/office/drawing/2014/main" id="{01425C1D-32A3-4539-906B-ACC314974B02}"/>
            </a:ext>
          </a:extLst>
        </xdr:cNvPr>
        <xdr:cNvSpPr/>
      </xdr:nvSpPr>
      <xdr:spPr>
        <a:xfrm>
          <a:off x="3781425" y="20151090"/>
          <a:ext cx="11277600" cy="361950"/>
        </a:xfrm>
        <a:prstGeom prst="rect">
          <a:avLst/>
        </a:prstGeom>
        <a:solidFill>
          <a:srgbClr val="387491"/>
        </a:solidFill>
        <a:ln>
          <a:solidFill>
            <a:sysClr val="windowText" lastClr="00000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a:solidFill>
                <a:srgbClr val="2B2B2D"/>
              </a:solidFill>
            </a:rPr>
            <a:t>STEEPLE</a:t>
          </a:r>
          <a:r>
            <a:rPr lang="en-GB" sz="2000" baseline="0">
              <a:solidFill>
                <a:srgbClr val="2B2B2D"/>
              </a:solidFill>
            </a:rPr>
            <a:t>- Analysis </a:t>
          </a:r>
          <a:endParaRPr lang="en-GB" sz="2000">
            <a:solidFill>
              <a:srgbClr val="2B2B2D"/>
            </a:solidFill>
          </a:endParaRPr>
        </a:p>
      </xdr:txBody>
    </xdr:sp>
    <xdr:clientData/>
  </xdr:twoCellAnchor>
  <xdr:twoCellAnchor>
    <xdr:from>
      <xdr:col>10</xdr:col>
      <xdr:colOff>150426</xdr:colOff>
      <xdr:row>115</xdr:row>
      <xdr:rowOff>15240</xdr:rowOff>
    </xdr:from>
    <xdr:to>
      <xdr:col>17</xdr:col>
      <xdr:colOff>205740</xdr:colOff>
      <xdr:row>130</xdr:row>
      <xdr:rowOff>116205</xdr:rowOff>
    </xdr:to>
    <xdr:graphicFrame macro="">
      <xdr:nvGraphicFramePr>
        <xdr:cNvPr id="6" name="Chart 5">
          <a:extLst>
            <a:ext uri="{FF2B5EF4-FFF2-40B4-BE49-F238E27FC236}">
              <a16:creationId xmlns:a16="http://schemas.microsoft.com/office/drawing/2014/main" id="{FA85C67D-F285-4D39-B940-E4207893C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16</xdr:col>
      <xdr:colOff>573339</xdr:colOff>
      <xdr:row>115</xdr:row>
      <xdr:rowOff>38100</xdr:rowOff>
    </xdr:from>
    <xdr:to>
      <xdr:col>24</xdr:col>
      <xdr:colOff>179071</xdr:colOff>
      <xdr:row>130</xdr:row>
      <xdr:rowOff>30480</xdr:rowOff>
    </xdr:to>
    <xdr:graphicFrame macro="">
      <xdr:nvGraphicFramePr>
        <xdr:cNvPr id="7" name="Chart 6">
          <a:extLst>
            <a:ext uri="{FF2B5EF4-FFF2-40B4-BE49-F238E27FC236}">
              <a16:creationId xmlns:a16="http://schemas.microsoft.com/office/drawing/2014/main" id="{8E7D0B66-CC9C-4766-B4DE-C239F42D76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3</xdr:col>
      <xdr:colOff>70484</xdr:colOff>
      <xdr:row>119</xdr:row>
      <xdr:rowOff>150496</xdr:rowOff>
    </xdr:from>
    <xdr:to>
      <xdr:col>6</xdr:col>
      <xdr:colOff>135254</xdr:colOff>
      <xdr:row>126</xdr:row>
      <xdr:rowOff>148591</xdr:rowOff>
    </xdr:to>
    <mc:AlternateContent xmlns:mc="http://schemas.openxmlformats.org/markup-compatibility/2006" xmlns:a14="http://schemas.microsoft.com/office/drawing/2010/main">
      <mc:Choice Requires="a14">
        <xdr:graphicFrame macro="">
          <xdr:nvGraphicFramePr>
            <xdr:cNvPr id="8" name="Internal / External 1">
              <a:extLst>
                <a:ext uri="{FF2B5EF4-FFF2-40B4-BE49-F238E27FC236}">
                  <a16:creationId xmlns:a16="http://schemas.microsoft.com/office/drawing/2014/main" id="{BD76755A-6DD6-46FA-A53F-55A5EB97C251}"/>
                </a:ext>
              </a:extLst>
            </xdr:cNvPr>
            <xdr:cNvGraphicFramePr/>
          </xdr:nvGraphicFramePr>
          <xdr:xfrm>
            <a:off x="0" y="0"/>
            <a:ext cx="0" cy="0"/>
          </xdr:xfrm>
          <a:graphic>
            <a:graphicData uri="http://schemas.microsoft.com/office/drawing/2010/slicer">
              <sle:slicer xmlns:sle="http://schemas.microsoft.com/office/drawing/2010/slicer" name="Internal / External 1"/>
            </a:graphicData>
          </a:graphic>
        </xdr:graphicFrame>
      </mc:Choice>
      <mc:Fallback xmlns="">
        <xdr:sp macro="" textlink="">
          <xdr:nvSpPr>
            <xdr:cNvPr id="0" name=""/>
            <xdr:cNvSpPr>
              <a:spLocks noTextEdit="1"/>
            </xdr:cNvSpPr>
          </xdr:nvSpPr>
          <xdr:spPr>
            <a:xfrm>
              <a:off x="1546859" y="21686521"/>
              <a:ext cx="1884045" cy="126492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24</xdr:col>
      <xdr:colOff>64701</xdr:colOff>
      <xdr:row>118</xdr:row>
      <xdr:rowOff>59056</xdr:rowOff>
    </xdr:from>
    <xdr:to>
      <xdr:col>27</xdr:col>
      <xdr:colOff>173355</xdr:colOff>
      <xdr:row>126</xdr:row>
      <xdr:rowOff>93346</xdr:rowOff>
    </xdr:to>
    <mc:AlternateContent xmlns:mc="http://schemas.openxmlformats.org/markup-compatibility/2006" xmlns:a14="http://schemas.microsoft.com/office/drawing/2010/main">
      <mc:Choice Requires="a14">
        <xdr:graphicFrame macro="">
          <xdr:nvGraphicFramePr>
            <xdr:cNvPr id="9" name="Positive / Negative 1">
              <a:extLst>
                <a:ext uri="{FF2B5EF4-FFF2-40B4-BE49-F238E27FC236}">
                  <a16:creationId xmlns:a16="http://schemas.microsoft.com/office/drawing/2014/main" id="{1E87DB81-75D0-460F-A102-3DE7BF99A618}"/>
                </a:ext>
              </a:extLst>
            </xdr:cNvPr>
            <xdr:cNvGraphicFramePr/>
          </xdr:nvGraphicFramePr>
          <xdr:xfrm>
            <a:off x="0" y="0"/>
            <a:ext cx="0" cy="0"/>
          </xdr:xfrm>
          <a:graphic>
            <a:graphicData uri="http://schemas.microsoft.com/office/drawing/2010/slicer">
              <sle:slicer xmlns:sle="http://schemas.microsoft.com/office/drawing/2010/slicer" name="Positive / Negative 1"/>
            </a:graphicData>
          </a:graphic>
        </xdr:graphicFrame>
      </mc:Choice>
      <mc:Fallback xmlns="">
        <xdr:sp macro="" textlink="">
          <xdr:nvSpPr>
            <xdr:cNvPr id="0" name=""/>
            <xdr:cNvSpPr>
              <a:spLocks noTextEdit="1"/>
            </xdr:cNvSpPr>
          </xdr:nvSpPr>
          <xdr:spPr>
            <a:xfrm>
              <a:off x="15367566" y="21410296"/>
              <a:ext cx="1670754" cy="148971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169989</xdr:colOff>
      <xdr:row>0</xdr:row>
      <xdr:rowOff>57149</xdr:rowOff>
    </xdr:from>
    <xdr:to>
      <xdr:col>21</xdr:col>
      <xdr:colOff>326199</xdr:colOff>
      <xdr:row>6</xdr:row>
      <xdr:rowOff>62909</xdr:rowOff>
    </xdr:to>
    <xdr:sp macro="" textlink="">
      <xdr:nvSpPr>
        <xdr:cNvPr id="11" name="TextBox 10">
          <a:extLst>
            <a:ext uri="{FF2B5EF4-FFF2-40B4-BE49-F238E27FC236}">
              <a16:creationId xmlns:a16="http://schemas.microsoft.com/office/drawing/2014/main" id="{5207B990-1A6F-3F29-D1DD-7798C416F80B}"/>
            </a:ext>
          </a:extLst>
        </xdr:cNvPr>
        <xdr:cNvSpPr txBox="1"/>
      </xdr:nvSpPr>
      <xdr:spPr>
        <a:xfrm>
          <a:off x="4684839" y="57149"/>
          <a:ext cx="8671560" cy="10916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5400">
              <a:solidFill>
                <a:srgbClr val="2B2B2D"/>
              </a:solidFill>
            </a:rPr>
            <a:t>Enterprise Risk Register</a:t>
          </a:r>
        </a:p>
      </xdr:txBody>
    </xdr:sp>
    <xdr:clientData/>
  </xdr:twoCellAnchor>
  <xdr:twoCellAnchor editAs="oneCell">
    <xdr:from>
      <xdr:col>23</xdr:col>
      <xdr:colOff>611505</xdr:colOff>
      <xdr:row>17</xdr:row>
      <xdr:rowOff>171450</xdr:rowOff>
    </xdr:from>
    <xdr:to>
      <xdr:col>27</xdr:col>
      <xdr:colOff>171450</xdr:colOff>
      <xdr:row>23</xdr:row>
      <xdr:rowOff>95251</xdr:rowOff>
    </xdr:to>
    <mc:AlternateContent xmlns:mc="http://schemas.openxmlformats.org/markup-compatibility/2006" xmlns:a14="http://schemas.microsoft.com/office/drawing/2010/main">
      <mc:Choice Requires="a14">
        <xdr:graphicFrame macro="">
          <xdr:nvGraphicFramePr>
            <xdr:cNvPr id="16" name="Objective Achived 1">
              <a:extLst>
                <a:ext uri="{FF2B5EF4-FFF2-40B4-BE49-F238E27FC236}">
                  <a16:creationId xmlns:a16="http://schemas.microsoft.com/office/drawing/2014/main" id="{1D35C15B-6DB7-4FAA-B69C-998C4075F69E}"/>
                </a:ext>
              </a:extLst>
            </xdr:cNvPr>
            <xdr:cNvGraphicFramePr/>
          </xdr:nvGraphicFramePr>
          <xdr:xfrm>
            <a:off x="0" y="0"/>
            <a:ext cx="0" cy="0"/>
          </xdr:xfrm>
          <a:graphic>
            <a:graphicData uri="http://schemas.microsoft.com/office/drawing/2010/slicer">
              <sle:slicer xmlns:sle="http://schemas.microsoft.com/office/drawing/2010/slicer" name="Objective Achived 1"/>
            </a:graphicData>
          </a:graphic>
        </xdr:graphicFrame>
      </mc:Choice>
      <mc:Fallback xmlns="">
        <xdr:sp macro="" textlink="">
          <xdr:nvSpPr>
            <xdr:cNvPr id="0" name=""/>
            <xdr:cNvSpPr>
              <a:spLocks noTextEdit="1"/>
            </xdr:cNvSpPr>
          </xdr:nvSpPr>
          <xdr:spPr>
            <a:xfrm>
              <a:off x="15194280" y="3244215"/>
              <a:ext cx="1842135" cy="1009651"/>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316161</xdr:colOff>
      <xdr:row>72</xdr:row>
      <xdr:rowOff>5715</xdr:rowOff>
    </xdr:from>
    <xdr:to>
      <xdr:col>22</xdr:col>
      <xdr:colOff>622054</xdr:colOff>
      <xdr:row>74</xdr:row>
      <xdr:rowOff>3716</xdr:rowOff>
    </xdr:to>
    <xdr:sp macro="" textlink="">
      <xdr:nvSpPr>
        <xdr:cNvPr id="3" name="TextBox 2">
          <a:extLst>
            <a:ext uri="{FF2B5EF4-FFF2-40B4-BE49-F238E27FC236}">
              <a16:creationId xmlns:a16="http://schemas.microsoft.com/office/drawing/2014/main" id="{29AED5D4-EF82-45C4-966A-21EE84CBD701}"/>
            </a:ext>
          </a:extLst>
        </xdr:cNvPr>
        <xdr:cNvSpPr txBox="1"/>
      </xdr:nvSpPr>
      <xdr:spPr>
        <a:xfrm>
          <a:off x="11279436" y="13035915"/>
          <a:ext cx="3087193" cy="359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1" baseline="0"/>
            <a:t>Opportunities  By Department</a:t>
          </a:r>
          <a:endParaRPr lang="en-GB" sz="1400" b="1"/>
        </a:p>
      </xdr:txBody>
    </xdr:sp>
    <xdr:clientData/>
  </xdr:twoCellAnchor>
  <xdr:twoCellAnchor>
    <xdr:from>
      <xdr:col>5</xdr:col>
      <xdr:colOff>516255</xdr:colOff>
      <xdr:row>93</xdr:row>
      <xdr:rowOff>81915</xdr:rowOff>
    </xdr:from>
    <xdr:to>
      <xdr:col>10</xdr:col>
      <xdr:colOff>504191</xdr:colOff>
      <xdr:row>96</xdr:row>
      <xdr:rowOff>6498</xdr:rowOff>
    </xdr:to>
    <xdr:sp macro="" textlink="">
      <xdr:nvSpPr>
        <xdr:cNvPr id="4" name="TextBox 121">
          <a:extLst>
            <a:ext uri="{FF2B5EF4-FFF2-40B4-BE49-F238E27FC236}">
              <a16:creationId xmlns:a16="http://schemas.microsoft.com/office/drawing/2014/main" id="{D74DC458-57B0-44C9-ABA8-790324FD3AAB}"/>
            </a:ext>
          </a:extLst>
        </xdr:cNvPr>
        <xdr:cNvSpPr txBox="1"/>
      </xdr:nvSpPr>
      <xdr:spPr>
        <a:xfrm>
          <a:off x="3211830" y="16912590"/>
          <a:ext cx="3035936" cy="467508"/>
        </a:xfrm>
        <a:prstGeom prst="rect">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b="1" i="0" u="none" strike="noStrike">
              <a:solidFill>
                <a:schemeClr val="tx1"/>
              </a:solidFill>
              <a:latin typeface="+mn-lt"/>
              <a:ea typeface="Calibri"/>
              <a:cs typeface="Calibri"/>
            </a:rPr>
            <a:t>Total Parties</a:t>
          </a:r>
        </a:p>
      </xdr:txBody>
    </xdr:sp>
    <xdr:clientData/>
  </xdr:twoCellAnchor>
  <xdr:twoCellAnchor>
    <xdr:from>
      <xdr:col>10</xdr:col>
      <xdr:colOff>531426</xdr:colOff>
      <xdr:row>93</xdr:row>
      <xdr:rowOff>116205</xdr:rowOff>
    </xdr:from>
    <xdr:to>
      <xdr:col>15</xdr:col>
      <xdr:colOff>182177</xdr:colOff>
      <xdr:row>96</xdr:row>
      <xdr:rowOff>40788</xdr:rowOff>
    </xdr:to>
    <xdr:sp macro="" textlink="">
      <xdr:nvSpPr>
        <xdr:cNvPr id="5" name="TextBox 121">
          <a:extLst>
            <a:ext uri="{FF2B5EF4-FFF2-40B4-BE49-F238E27FC236}">
              <a16:creationId xmlns:a16="http://schemas.microsoft.com/office/drawing/2014/main" id="{344D25F5-F40E-431F-9B9B-848193E89C4D}"/>
            </a:ext>
          </a:extLst>
        </xdr:cNvPr>
        <xdr:cNvSpPr txBox="1"/>
      </xdr:nvSpPr>
      <xdr:spPr>
        <a:xfrm>
          <a:off x="6275001" y="16946880"/>
          <a:ext cx="3041651" cy="467508"/>
        </a:xfrm>
        <a:prstGeom prst="rect">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b="1" i="0" u="none" strike="noStrike">
              <a:solidFill>
                <a:schemeClr val="tx1"/>
              </a:solidFill>
              <a:latin typeface="+mn-lt"/>
              <a:ea typeface="Calibri"/>
              <a:cs typeface="Calibri"/>
            </a:rPr>
            <a:t>Party</a:t>
          </a:r>
          <a:r>
            <a:rPr lang="en-GB" sz="1400" b="1" i="0" u="none" strike="noStrike" baseline="0">
              <a:solidFill>
                <a:schemeClr val="tx1"/>
              </a:solidFill>
              <a:latin typeface="+mn-lt"/>
              <a:ea typeface="Calibri"/>
              <a:cs typeface="Calibri"/>
            </a:rPr>
            <a:t> Type </a:t>
          </a:r>
          <a:endParaRPr lang="en-GB" sz="1400" b="1" i="0" u="none" strike="noStrike">
            <a:solidFill>
              <a:schemeClr val="tx1"/>
            </a:solidFill>
            <a:latin typeface="+mn-lt"/>
            <a:ea typeface="Calibri"/>
            <a:cs typeface="Calibri"/>
          </a:endParaRPr>
        </a:p>
      </xdr:txBody>
    </xdr:sp>
    <xdr:clientData/>
  </xdr:twoCellAnchor>
  <xdr:twoCellAnchor>
    <xdr:from>
      <xdr:col>19</xdr:col>
      <xdr:colOff>89466</xdr:colOff>
      <xdr:row>93</xdr:row>
      <xdr:rowOff>133350</xdr:rowOff>
    </xdr:from>
    <xdr:to>
      <xdr:col>23</xdr:col>
      <xdr:colOff>121217</xdr:colOff>
      <xdr:row>96</xdr:row>
      <xdr:rowOff>57933</xdr:rowOff>
    </xdr:to>
    <xdr:sp macro="" textlink="">
      <xdr:nvSpPr>
        <xdr:cNvPr id="18" name="TextBox 121">
          <a:extLst>
            <a:ext uri="{FF2B5EF4-FFF2-40B4-BE49-F238E27FC236}">
              <a16:creationId xmlns:a16="http://schemas.microsoft.com/office/drawing/2014/main" id="{492338E0-34A3-4DF8-B5E7-9C4C08DB3000}"/>
            </a:ext>
          </a:extLst>
        </xdr:cNvPr>
        <xdr:cNvSpPr txBox="1"/>
      </xdr:nvSpPr>
      <xdr:spPr>
        <a:xfrm>
          <a:off x="11662341" y="16964025"/>
          <a:ext cx="3041651" cy="467508"/>
        </a:xfrm>
        <a:prstGeom prst="rect">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b="1" i="0" u="none" strike="noStrike" baseline="0">
              <a:solidFill>
                <a:schemeClr val="tx1"/>
              </a:solidFill>
              <a:latin typeface="+mn-lt"/>
              <a:ea typeface="Calibri"/>
              <a:cs typeface="Calibri"/>
            </a:rPr>
            <a:t>Party Requirment  </a:t>
          </a:r>
          <a:endParaRPr lang="en-GB" sz="1400" b="1" i="0" u="none" strike="noStrike">
            <a:solidFill>
              <a:schemeClr val="tx1"/>
            </a:solidFill>
            <a:latin typeface="+mn-lt"/>
            <a:ea typeface="Calibri"/>
            <a:cs typeface="Calibri"/>
          </a:endParaRPr>
        </a:p>
      </xdr:txBody>
    </xdr:sp>
    <xdr:clientData/>
  </xdr:twoCellAnchor>
  <xdr:twoCellAnchor>
    <xdr:from>
      <xdr:col>18</xdr:col>
      <xdr:colOff>485775</xdr:colOff>
      <xdr:row>114</xdr:row>
      <xdr:rowOff>85725</xdr:rowOff>
    </xdr:from>
    <xdr:to>
      <xdr:col>22</xdr:col>
      <xdr:colOff>744221</xdr:colOff>
      <xdr:row>117</xdr:row>
      <xdr:rowOff>8403</xdr:rowOff>
    </xdr:to>
    <xdr:sp macro="" textlink="">
      <xdr:nvSpPr>
        <xdr:cNvPr id="19" name="TextBox 121">
          <a:extLst>
            <a:ext uri="{FF2B5EF4-FFF2-40B4-BE49-F238E27FC236}">
              <a16:creationId xmlns:a16="http://schemas.microsoft.com/office/drawing/2014/main" id="{BD45121D-69D3-4F31-BA1F-FFCFB838A623}"/>
            </a:ext>
          </a:extLst>
        </xdr:cNvPr>
        <xdr:cNvSpPr txBox="1"/>
      </xdr:nvSpPr>
      <xdr:spPr>
        <a:xfrm>
          <a:off x="11449050" y="20716875"/>
          <a:ext cx="3039746" cy="465603"/>
        </a:xfrm>
        <a:prstGeom prst="rect">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b="1" i="0" u="none" strike="noStrike">
              <a:solidFill>
                <a:schemeClr val="tx1"/>
              </a:solidFill>
              <a:latin typeface="+mn-lt"/>
              <a:ea typeface="Calibri"/>
              <a:cs typeface="Calibri"/>
            </a:rPr>
            <a:t>STEEPLE</a:t>
          </a:r>
          <a:r>
            <a:rPr lang="en-GB" sz="1400" b="1" i="0" u="none" strike="noStrike" baseline="0">
              <a:solidFill>
                <a:schemeClr val="tx1"/>
              </a:solidFill>
              <a:latin typeface="+mn-lt"/>
              <a:ea typeface="Calibri"/>
              <a:cs typeface="Calibri"/>
            </a:rPr>
            <a:t> Aspect </a:t>
          </a:r>
          <a:endParaRPr lang="en-GB" sz="1400" b="1" i="0" u="none" strike="noStrike">
            <a:solidFill>
              <a:schemeClr val="tx1"/>
            </a:solidFill>
            <a:latin typeface="+mn-lt"/>
            <a:ea typeface="Calibri"/>
            <a:cs typeface="Calibri"/>
          </a:endParaRPr>
        </a:p>
      </xdr:txBody>
    </xdr:sp>
    <xdr:clientData/>
  </xdr:twoCellAnchor>
  <xdr:twoCellAnchor>
    <xdr:from>
      <xdr:col>6</xdr:col>
      <xdr:colOff>79941</xdr:colOff>
      <xdr:row>114</xdr:row>
      <xdr:rowOff>100965</xdr:rowOff>
    </xdr:from>
    <xdr:to>
      <xdr:col>11</xdr:col>
      <xdr:colOff>77402</xdr:colOff>
      <xdr:row>117</xdr:row>
      <xdr:rowOff>19833</xdr:rowOff>
    </xdr:to>
    <xdr:sp macro="" textlink="">
      <xdr:nvSpPr>
        <xdr:cNvPr id="20" name="TextBox 121">
          <a:extLst>
            <a:ext uri="{FF2B5EF4-FFF2-40B4-BE49-F238E27FC236}">
              <a16:creationId xmlns:a16="http://schemas.microsoft.com/office/drawing/2014/main" id="{20E129C5-CE3F-42DA-825D-DAAF315230AA}"/>
            </a:ext>
          </a:extLst>
        </xdr:cNvPr>
        <xdr:cNvSpPr txBox="1"/>
      </xdr:nvSpPr>
      <xdr:spPr>
        <a:xfrm>
          <a:off x="3385116" y="20732115"/>
          <a:ext cx="3045461" cy="461793"/>
        </a:xfrm>
        <a:prstGeom prst="rect">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b="1" i="0" u="none" strike="noStrike">
              <a:solidFill>
                <a:schemeClr val="tx1"/>
              </a:solidFill>
              <a:latin typeface="+mn-lt"/>
              <a:ea typeface="Calibri"/>
              <a:cs typeface="Calibri"/>
            </a:rPr>
            <a:t>Total</a:t>
          </a:r>
          <a:r>
            <a:rPr lang="en-GB" sz="1400" b="1" i="0" u="none" strike="noStrike" baseline="0">
              <a:solidFill>
                <a:schemeClr val="tx1"/>
              </a:solidFill>
              <a:latin typeface="+mn-lt"/>
              <a:ea typeface="Calibri"/>
              <a:cs typeface="Calibri"/>
            </a:rPr>
            <a:t> STEEPLE Items</a:t>
          </a:r>
          <a:endParaRPr lang="en-GB" sz="1400" b="1" i="0" u="none" strike="noStrike">
            <a:solidFill>
              <a:schemeClr val="tx1"/>
            </a:solidFill>
            <a:latin typeface="+mn-lt"/>
            <a:ea typeface="Calibri"/>
            <a:cs typeface="Calibri"/>
          </a:endParaRPr>
        </a:p>
      </xdr:txBody>
    </xdr:sp>
    <xdr:clientData/>
  </xdr:twoCellAnchor>
  <xdr:twoCellAnchor>
    <xdr:from>
      <xdr:col>10</xdr:col>
      <xdr:colOff>205740</xdr:colOff>
      <xdr:row>114</xdr:row>
      <xdr:rowOff>139065</xdr:rowOff>
    </xdr:from>
    <xdr:to>
      <xdr:col>12</xdr:col>
      <xdr:colOff>409575</xdr:colOff>
      <xdr:row>116</xdr:row>
      <xdr:rowOff>125730</xdr:rowOff>
    </xdr:to>
    <xdr:sp macro="" textlink="">
      <xdr:nvSpPr>
        <xdr:cNvPr id="21" name="TextBox 121">
          <a:extLst>
            <a:ext uri="{FF2B5EF4-FFF2-40B4-BE49-F238E27FC236}">
              <a16:creationId xmlns:a16="http://schemas.microsoft.com/office/drawing/2014/main" id="{E3C852A4-3E5C-C5D3-702C-B496371DAED8}"/>
            </a:ext>
          </a:extLst>
        </xdr:cNvPr>
        <xdr:cNvSpPr txBox="1"/>
      </xdr:nvSpPr>
      <xdr:spPr>
        <a:xfrm>
          <a:off x="5949315" y="20770215"/>
          <a:ext cx="1423035" cy="348615"/>
        </a:xfrm>
        <a:prstGeom prst="rect">
          <a:avLst/>
        </a:prstGeom>
        <a:solidFill>
          <a:srgbClr val="E5E5E5"/>
        </a:solid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n-GB" sz="1400" b="1" i="0" u="none" strike="noStrike">
            <a:solidFill>
              <a:schemeClr val="tx1"/>
            </a:solidFill>
            <a:latin typeface="+mn-lt"/>
            <a:ea typeface="Calibri"/>
            <a:cs typeface="Calibri"/>
          </a:endParaRPr>
        </a:p>
      </xdr:txBody>
    </xdr:sp>
    <xdr:clientData/>
  </xdr:twoCellAnchor>
  <xdr:twoCellAnchor>
    <xdr:from>
      <xdr:col>10</xdr:col>
      <xdr:colOff>569526</xdr:colOff>
      <xdr:row>114</xdr:row>
      <xdr:rowOff>97155</xdr:rowOff>
    </xdr:from>
    <xdr:to>
      <xdr:col>15</xdr:col>
      <xdr:colOff>222182</xdr:colOff>
      <xdr:row>117</xdr:row>
      <xdr:rowOff>16023</xdr:rowOff>
    </xdr:to>
    <xdr:sp macro="" textlink="">
      <xdr:nvSpPr>
        <xdr:cNvPr id="22" name="TextBox 121">
          <a:extLst>
            <a:ext uri="{FF2B5EF4-FFF2-40B4-BE49-F238E27FC236}">
              <a16:creationId xmlns:a16="http://schemas.microsoft.com/office/drawing/2014/main" id="{315E520E-442B-C2C4-6F9D-100DC95B4908}"/>
            </a:ext>
          </a:extLst>
        </xdr:cNvPr>
        <xdr:cNvSpPr txBox="1"/>
      </xdr:nvSpPr>
      <xdr:spPr>
        <a:xfrm>
          <a:off x="6313101" y="20728305"/>
          <a:ext cx="3043556" cy="461793"/>
        </a:xfrm>
        <a:prstGeom prst="rect">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b="1" i="0" u="none" strike="noStrike" baseline="0">
              <a:solidFill>
                <a:schemeClr val="tx1"/>
              </a:solidFill>
              <a:latin typeface="+mn-lt"/>
              <a:ea typeface="Calibri"/>
              <a:cs typeface="Calibri"/>
            </a:rPr>
            <a:t> STEEPLE by Impact</a:t>
          </a:r>
          <a:endParaRPr lang="en-GB" sz="1400" b="1" i="0" u="none" strike="noStrike">
            <a:solidFill>
              <a:schemeClr val="tx1"/>
            </a:solidFill>
            <a:latin typeface="+mn-lt"/>
            <a:ea typeface="Calibri"/>
            <a:cs typeface="Calibri"/>
          </a:endParaRPr>
        </a:p>
      </xdr:txBody>
    </xdr:sp>
    <xdr:clientData/>
  </xdr:twoCellAnchor>
  <xdr:twoCellAnchor>
    <xdr:from>
      <xdr:col>6</xdr:col>
      <xdr:colOff>497205</xdr:colOff>
      <xdr:row>116</xdr:row>
      <xdr:rowOff>163830</xdr:rowOff>
    </xdr:from>
    <xdr:to>
      <xdr:col>10</xdr:col>
      <xdr:colOff>94265</xdr:colOff>
      <xdr:row>128</xdr:row>
      <xdr:rowOff>121532</xdr:rowOff>
    </xdr:to>
    <xdr:sp macro="" textlink="'steeple-pivot'!C1">
      <xdr:nvSpPr>
        <xdr:cNvPr id="24" name="Flowchart: Connector 177">
          <a:extLst>
            <a:ext uri="{FF2B5EF4-FFF2-40B4-BE49-F238E27FC236}">
              <a16:creationId xmlns:a16="http://schemas.microsoft.com/office/drawing/2014/main" id="{A415ADE3-755F-443F-8F9D-48C71FEE90AA}"/>
            </a:ext>
          </a:extLst>
        </xdr:cNvPr>
        <xdr:cNvSpPr/>
      </xdr:nvSpPr>
      <xdr:spPr>
        <a:xfrm>
          <a:off x="3802380" y="21156930"/>
          <a:ext cx="2035460" cy="2129402"/>
        </a:xfrm>
        <a:prstGeom prst="flowChartConnector">
          <a:avLst/>
        </a:prstGeom>
        <a:no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fld id="{1FA32A2D-935F-47D1-A34B-E359E51F6CB7}" type="TxLink">
            <a:rPr lang="en-US" sz="6000" b="0" i="0" u="none" strike="noStrike">
              <a:solidFill>
                <a:srgbClr val="000000"/>
              </a:solidFill>
              <a:latin typeface="Calibri"/>
              <a:ea typeface="Calibri"/>
              <a:cs typeface="Calibri"/>
            </a:rPr>
            <a:pPr marL="0" indent="0" algn="ctr"/>
            <a:t>28</a:t>
          </a:fld>
          <a:endParaRPr lang="en-GB" sz="6000" b="0" i="0" u="none" strike="noStrike">
            <a:solidFill>
              <a:srgbClr val="2B2B2D"/>
            </a:solidFill>
            <a:latin typeface="Calibri"/>
            <a:ea typeface="Calibri"/>
            <a:cs typeface="Calibri"/>
          </a:endParaRPr>
        </a:p>
      </xdr:txBody>
    </xdr:sp>
    <xdr:clientData/>
  </xdr:twoCellAnchor>
  <xdr:twoCellAnchor>
    <xdr:from>
      <xdr:col>9</xdr:col>
      <xdr:colOff>285750</xdr:colOff>
      <xdr:row>94</xdr:row>
      <xdr:rowOff>135255</xdr:rowOff>
    </xdr:from>
    <xdr:to>
      <xdr:col>12</xdr:col>
      <xdr:colOff>212726</xdr:colOff>
      <xdr:row>95</xdr:row>
      <xdr:rowOff>148590</xdr:rowOff>
    </xdr:to>
    <xdr:sp macro="" textlink="">
      <xdr:nvSpPr>
        <xdr:cNvPr id="25" name="TextBox 121">
          <a:extLst>
            <a:ext uri="{FF2B5EF4-FFF2-40B4-BE49-F238E27FC236}">
              <a16:creationId xmlns:a16="http://schemas.microsoft.com/office/drawing/2014/main" id="{55C49951-4A9C-C18A-FD22-10418D0A2B86}"/>
            </a:ext>
          </a:extLst>
        </xdr:cNvPr>
        <xdr:cNvSpPr txBox="1"/>
      </xdr:nvSpPr>
      <xdr:spPr>
        <a:xfrm>
          <a:off x="5419725" y="17146905"/>
          <a:ext cx="1755776" cy="194310"/>
        </a:xfrm>
        <a:prstGeom prst="rect">
          <a:avLst/>
        </a:prstGeom>
        <a:solidFill>
          <a:srgbClr val="E5E5E5"/>
        </a:solidFill>
        <a:ln w="57150">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n-GB" sz="1400" b="1" i="0" u="none" strike="noStrike">
            <a:solidFill>
              <a:schemeClr val="tx1"/>
            </a:solidFill>
            <a:latin typeface="+mn-lt"/>
            <a:ea typeface="Calibri"/>
            <a:cs typeface="Calibri"/>
          </a:endParaRPr>
        </a:p>
      </xdr:txBody>
    </xdr:sp>
    <xdr:clientData/>
  </xdr:twoCellAnchor>
  <xdr:twoCellAnchor>
    <xdr:from>
      <xdr:col>23</xdr:col>
      <xdr:colOff>485775</xdr:colOff>
      <xdr:row>25</xdr:row>
      <xdr:rowOff>169545</xdr:rowOff>
    </xdr:from>
    <xdr:to>
      <xdr:col>27</xdr:col>
      <xdr:colOff>165721</xdr:colOff>
      <xdr:row>27</xdr:row>
      <xdr:rowOff>110490</xdr:rowOff>
    </xdr:to>
    <xdr:grpSp>
      <xdr:nvGrpSpPr>
        <xdr:cNvPr id="32" name="Group 31">
          <a:extLst>
            <a:ext uri="{FF2B5EF4-FFF2-40B4-BE49-F238E27FC236}">
              <a16:creationId xmlns:a16="http://schemas.microsoft.com/office/drawing/2014/main" id="{F3523C01-0943-451C-C9EB-6928CE9435C9}"/>
            </a:ext>
          </a:extLst>
        </xdr:cNvPr>
        <xdr:cNvGrpSpPr/>
      </xdr:nvGrpSpPr>
      <xdr:grpSpPr>
        <a:xfrm>
          <a:off x="15105289" y="4795974"/>
          <a:ext cx="1987718" cy="311059"/>
          <a:chOff x="15068550" y="4693920"/>
          <a:chExt cx="1965946" cy="302895"/>
        </a:xfrm>
      </xdr:grpSpPr>
      <xdr:sp macro="" textlink="">
        <xdr:nvSpPr>
          <xdr:cNvPr id="29" name="TextBox 28">
            <a:extLst>
              <a:ext uri="{FF2B5EF4-FFF2-40B4-BE49-F238E27FC236}">
                <a16:creationId xmlns:a16="http://schemas.microsoft.com/office/drawing/2014/main" id="{485FB4AC-B51A-E5DE-D914-1D64A5AE5ADE}"/>
              </a:ext>
            </a:extLst>
          </xdr:cNvPr>
          <xdr:cNvSpPr txBox="1"/>
        </xdr:nvSpPr>
        <xdr:spPr>
          <a:xfrm>
            <a:off x="15068550" y="4697730"/>
            <a:ext cx="984871" cy="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2B2B2D"/>
                </a:solidFill>
              </a:rPr>
              <a:t>Last</a:t>
            </a:r>
            <a:r>
              <a:rPr lang="en-GB" sz="1100" baseline="0">
                <a:solidFill>
                  <a:srgbClr val="2B2B2D"/>
                </a:solidFill>
              </a:rPr>
              <a:t> Reviwed </a:t>
            </a:r>
            <a:endParaRPr lang="en-GB" sz="1100">
              <a:solidFill>
                <a:srgbClr val="2B2B2D"/>
              </a:solidFill>
            </a:endParaRPr>
          </a:p>
        </xdr:txBody>
      </xdr:sp>
      <xdr:sp macro="" textlink="'Business-Objectives'!C3">
        <xdr:nvSpPr>
          <xdr:cNvPr id="31" name="TextBox 30">
            <a:extLst>
              <a:ext uri="{FF2B5EF4-FFF2-40B4-BE49-F238E27FC236}">
                <a16:creationId xmlns:a16="http://schemas.microsoft.com/office/drawing/2014/main" id="{B250A268-5CE7-9282-EF06-41F9F66A6ECD}"/>
              </a:ext>
            </a:extLst>
          </xdr:cNvPr>
          <xdr:cNvSpPr txBox="1"/>
        </xdr:nvSpPr>
        <xdr:spPr>
          <a:xfrm>
            <a:off x="16040100" y="4693920"/>
            <a:ext cx="994396" cy="302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80F4143-CFA6-4132-8229-CD1F954BC1F3}" type="TxLink">
              <a:rPr lang="en-US" sz="1100" b="0" i="0" u="none" strike="noStrike" baseline="0">
                <a:solidFill>
                  <a:srgbClr val="000000"/>
                </a:solidFill>
                <a:latin typeface="Calibri"/>
                <a:ea typeface="Calibri"/>
                <a:cs typeface="Calibri"/>
              </a:rPr>
              <a:pPr/>
              <a:t> </a:t>
            </a:fld>
            <a:endParaRPr lang="en-GB" sz="1100">
              <a:solidFill>
                <a:srgbClr val="2B2B2D"/>
              </a:solidFill>
            </a:endParaRPr>
          </a:p>
        </xdr:txBody>
      </xdr:sp>
    </xdr:grpSp>
    <xdr:clientData/>
  </xdr:twoCellAnchor>
  <xdr:twoCellAnchor>
    <xdr:from>
      <xdr:col>23</xdr:col>
      <xdr:colOff>468630</xdr:colOff>
      <xdr:row>66</xdr:row>
      <xdr:rowOff>55252</xdr:rowOff>
    </xdr:from>
    <xdr:to>
      <xdr:col>27</xdr:col>
      <xdr:colOff>154305</xdr:colOff>
      <xdr:row>68</xdr:row>
      <xdr:rowOff>7651</xdr:rowOff>
    </xdr:to>
    <xdr:grpSp>
      <xdr:nvGrpSpPr>
        <xdr:cNvPr id="35" name="Group 34">
          <a:extLst>
            <a:ext uri="{FF2B5EF4-FFF2-40B4-BE49-F238E27FC236}">
              <a16:creationId xmlns:a16="http://schemas.microsoft.com/office/drawing/2014/main" id="{1CF81E1B-C591-3300-B9C1-CB040CECCD30}"/>
            </a:ext>
          </a:extLst>
        </xdr:cNvPr>
        <xdr:cNvGrpSpPr/>
      </xdr:nvGrpSpPr>
      <xdr:grpSpPr>
        <a:xfrm>
          <a:off x="15088144" y="12269023"/>
          <a:ext cx="1993447" cy="322514"/>
          <a:chOff x="15068550" y="4693920"/>
          <a:chExt cx="1965946" cy="302895"/>
        </a:xfrm>
      </xdr:grpSpPr>
      <xdr:sp macro="" textlink="">
        <xdr:nvSpPr>
          <xdr:cNvPr id="37" name="TextBox 36">
            <a:extLst>
              <a:ext uri="{FF2B5EF4-FFF2-40B4-BE49-F238E27FC236}">
                <a16:creationId xmlns:a16="http://schemas.microsoft.com/office/drawing/2014/main" id="{C98199E3-1307-1A7A-A0B4-59EF1F7EA0D4}"/>
              </a:ext>
            </a:extLst>
          </xdr:cNvPr>
          <xdr:cNvSpPr txBox="1"/>
        </xdr:nvSpPr>
        <xdr:spPr>
          <a:xfrm>
            <a:off x="15068550" y="4697730"/>
            <a:ext cx="984871" cy="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2B2B2D"/>
                </a:solidFill>
              </a:rPr>
              <a:t>Last</a:t>
            </a:r>
            <a:r>
              <a:rPr lang="en-GB" sz="1100" baseline="0">
                <a:solidFill>
                  <a:srgbClr val="2B2B2D"/>
                </a:solidFill>
              </a:rPr>
              <a:t> Reviwed </a:t>
            </a:r>
            <a:endParaRPr lang="en-GB" sz="1100">
              <a:solidFill>
                <a:srgbClr val="2B2B2D"/>
              </a:solidFill>
            </a:endParaRPr>
          </a:p>
        </xdr:txBody>
      </xdr:sp>
      <xdr:sp macro="" textlink="'Risk-Register '!F2">
        <xdr:nvSpPr>
          <xdr:cNvPr id="38" name="TextBox 37">
            <a:extLst>
              <a:ext uri="{FF2B5EF4-FFF2-40B4-BE49-F238E27FC236}">
                <a16:creationId xmlns:a16="http://schemas.microsoft.com/office/drawing/2014/main" id="{8000B422-0A15-81D3-F1F5-FB1A2B108755}"/>
              </a:ext>
            </a:extLst>
          </xdr:cNvPr>
          <xdr:cNvSpPr txBox="1"/>
        </xdr:nvSpPr>
        <xdr:spPr>
          <a:xfrm>
            <a:off x="16040100" y="4693920"/>
            <a:ext cx="994396" cy="302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3C103DC-3F0F-4FC5-8111-7C3E62CBFDC9}" type="TxLink">
              <a:rPr lang="en-US" sz="1100" b="0" i="0" u="none" strike="noStrike" baseline="0">
                <a:solidFill>
                  <a:srgbClr val="000000"/>
                </a:solidFill>
                <a:latin typeface="Calibri"/>
                <a:ea typeface="Calibri"/>
                <a:cs typeface="Calibri"/>
              </a:rPr>
              <a:pPr/>
              <a:t> </a:t>
            </a:fld>
            <a:endParaRPr lang="en-GB" sz="1100">
              <a:solidFill>
                <a:srgbClr val="2B2B2D"/>
              </a:solidFill>
            </a:endParaRPr>
          </a:p>
        </xdr:txBody>
      </xdr:sp>
    </xdr:grpSp>
    <xdr:clientData/>
  </xdr:twoCellAnchor>
  <xdr:twoCellAnchor>
    <xdr:from>
      <xdr:col>23</xdr:col>
      <xdr:colOff>468630</xdr:colOff>
      <xdr:row>46</xdr:row>
      <xdr:rowOff>15240</xdr:rowOff>
    </xdr:from>
    <xdr:to>
      <xdr:col>27</xdr:col>
      <xdr:colOff>152400</xdr:colOff>
      <xdr:row>47</xdr:row>
      <xdr:rowOff>148590</xdr:rowOff>
    </xdr:to>
    <xdr:grpSp>
      <xdr:nvGrpSpPr>
        <xdr:cNvPr id="40" name="Group 39">
          <a:extLst>
            <a:ext uri="{FF2B5EF4-FFF2-40B4-BE49-F238E27FC236}">
              <a16:creationId xmlns:a16="http://schemas.microsoft.com/office/drawing/2014/main" id="{900F7A56-68E0-BD3A-1666-131B346A122C}"/>
            </a:ext>
          </a:extLst>
        </xdr:cNvPr>
        <xdr:cNvGrpSpPr/>
      </xdr:nvGrpSpPr>
      <xdr:grpSpPr>
        <a:xfrm>
          <a:off x="15088144" y="8527869"/>
          <a:ext cx="1991542" cy="318407"/>
          <a:chOff x="15068550" y="4693920"/>
          <a:chExt cx="1965946" cy="302895"/>
        </a:xfrm>
      </xdr:grpSpPr>
      <xdr:sp macro="" textlink="">
        <xdr:nvSpPr>
          <xdr:cNvPr id="41" name="TextBox 40">
            <a:extLst>
              <a:ext uri="{FF2B5EF4-FFF2-40B4-BE49-F238E27FC236}">
                <a16:creationId xmlns:a16="http://schemas.microsoft.com/office/drawing/2014/main" id="{9FEE3ECF-0506-E6FF-DE4D-215C80521056}"/>
              </a:ext>
            </a:extLst>
          </xdr:cNvPr>
          <xdr:cNvSpPr txBox="1"/>
        </xdr:nvSpPr>
        <xdr:spPr>
          <a:xfrm>
            <a:off x="15068550" y="4697730"/>
            <a:ext cx="984871" cy="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2B2B2D"/>
                </a:solidFill>
              </a:rPr>
              <a:t>Last</a:t>
            </a:r>
            <a:r>
              <a:rPr lang="en-GB" sz="1100" baseline="0">
                <a:solidFill>
                  <a:srgbClr val="2B2B2D"/>
                </a:solidFill>
              </a:rPr>
              <a:t> Reviwed </a:t>
            </a:r>
            <a:endParaRPr lang="en-GB" sz="1100">
              <a:solidFill>
                <a:srgbClr val="2B2B2D"/>
              </a:solidFill>
            </a:endParaRPr>
          </a:p>
        </xdr:txBody>
      </xdr:sp>
      <xdr:sp macro="" textlink="'CI-Action Log'!#REF!">
        <xdr:nvSpPr>
          <xdr:cNvPr id="44" name="TextBox 43">
            <a:extLst>
              <a:ext uri="{FF2B5EF4-FFF2-40B4-BE49-F238E27FC236}">
                <a16:creationId xmlns:a16="http://schemas.microsoft.com/office/drawing/2014/main" id="{149F5B4A-613E-1B3A-2460-FF0E131D2145}"/>
              </a:ext>
            </a:extLst>
          </xdr:cNvPr>
          <xdr:cNvSpPr txBox="1"/>
        </xdr:nvSpPr>
        <xdr:spPr>
          <a:xfrm>
            <a:off x="16040100" y="4693920"/>
            <a:ext cx="994396" cy="302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9F552E18-AF40-4435-96BD-B93550B49CD4}" type="TxLink">
              <a:rPr lang="en-US" sz="1100" b="0" i="0" u="none" strike="noStrike" baseline="0">
                <a:solidFill>
                  <a:srgbClr val="000000"/>
                </a:solidFill>
                <a:latin typeface="Calibri"/>
                <a:ea typeface="Calibri"/>
                <a:cs typeface="Calibri"/>
              </a:rPr>
              <a:pPr/>
              <a:t> </a:t>
            </a:fld>
            <a:endParaRPr lang="en-GB" sz="1100">
              <a:solidFill>
                <a:srgbClr val="2B2B2D"/>
              </a:solidFill>
            </a:endParaRPr>
          </a:p>
        </xdr:txBody>
      </xdr:sp>
    </xdr:grpSp>
    <xdr:clientData/>
  </xdr:twoCellAnchor>
  <xdr:twoCellAnchor>
    <xdr:from>
      <xdr:col>23</xdr:col>
      <xdr:colOff>491490</xdr:colOff>
      <xdr:row>86</xdr:row>
      <xdr:rowOff>5715</xdr:rowOff>
    </xdr:from>
    <xdr:to>
      <xdr:col>27</xdr:col>
      <xdr:colOff>167640</xdr:colOff>
      <xdr:row>87</xdr:row>
      <xdr:rowOff>142875</xdr:rowOff>
    </xdr:to>
    <xdr:grpSp>
      <xdr:nvGrpSpPr>
        <xdr:cNvPr id="49" name="COReviewdate">
          <a:extLst>
            <a:ext uri="{FF2B5EF4-FFF2-40B4-BE49-F238E27FC236}">
              <a16:creationId xmlns:a16="http://schemas.microsoft.com/office/drawing/2014/main" id="{899963F7-AAD2-FBB6-360E-1C0E65269393}"/>
            </a:ext>
          </a:extLst>
        </xdr:cNvPr>
        <xdr:cNvGrpSpPr/>
      </xdr:nvGrpSpPr>
      <xdr:grpSpPr>
        <a:xfrm>
          <a:off x="15111004" y="15920629"/>
          <a:ext cx="1983922" cy="322217"/>
          <a:chOff x="15068550" y="4693920"/>
          <a:chExt cx="1965946" cy="302895"/>
        </a:xfrm>
      </xdr:grpSpPr>
      <xdr:sp macro="" textlink="">
        <xdr:nvSpPr>
          <xdr:cNvPr id="50" name="COReviwedate">
            <a:extLst>
              <a:ext uri="{FF2B5EF4-FFF2-40B4-BE49-F238E27FC236}">
                <a16:creationId xmlns:a16="http://schemas.microsoft.com/office/drawing/2014/main" id="{5FC3B3B4-58CF-4336-A9DB-7D52F4E301E9}"/>
              </a:ext>
            </a:extLst>
          </xdr:cNvPr>
          <xdr:cNvSpPr txBox="1"/>
        </xdr:nvSpPr>
        <xdr:spPr>
          <a:xfrm>
            <a:off x="15068550" y="4697730"/>
            <a:ext cx="984871" cy="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2B2B2D"/>
                </a:solidFill>
              </a:rPr>
              <a:t>Last</a:t>
            </a:r>
            <a:r>
              <a:rPr lang="en-GB" sz="1100" baseline="0">
                <a:solidFill>
                  <a:srgbClr val="2B2B2D"/>
                </a:solidFill>
              </a:rPr>
              <a:t> Reviwed </a:t>
            </a:r>
            <a:endParaRPr lang="en-GB" sz="1100">
              <a:solidFill>
                <a:srgbClr val="2B2B2D"/>
              </a:solidFill>
            </a:endParaRPr>
          </a:p>
        </xdr:txBody>
      </xdr:sp>
      <xdr:sp macro="" textlink="'Opportunities-Register'!F3">
        <xdr:nvSpPr>
          <xdr:cNvPr id="51" name="TextBox 50">
            <a:extLst>
              <a:ext uri="{FF2B5EF4-FFF2-40B4-BE49-F238E27FC236}">
                <a16:creationId xmlns:a16="http://schemas.microsoft.com/office/drawing/2014/main" id="{34B04095-1372-29FC-393E-F5F3D19312A6}"/>
              </a:ext>
            </a:extLst>
          </xdr:cNvPr>
          <xdr:cNvSpPr txBox="1"/>
        </xdr:nvSpPr>
        <xdr:spPr>
          <a:xfrm>
            <a:off x="16040100" y="4693920"/>
            <a:ext cx="994396" cy="302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54811CEA-4679-43A0-90E2-72D757E38452}" type="TxLink">
              <a:rPr lang="en-US" sz="1100" b="0" i="0" u="none" strike="noStrike" baseline="0">
                <a:solidFill>
                  <a:srgbClr val="000000"/>
                </a:solidFill>
                <a:latin typeface="Calibri"/>
                <a:ea typeface="Calibri"/>
                <a:cs typeface="Calibri"/>
              </a:rPr>
              <a:pPr/>
              <a:t>24.01.25</a:t>
            </a:fld>
            <a:endParaRPr lang="en-GB" sz="1100">
              <a:solidFill>
                <a:srgbClr val="2B2B2D"/>
              </a:solidFill>
            </a:endParaRPr>
          </a:p>
        </xdr:txBody>
      </xdr:sp>
    </xdr:grpSp>
    <xdr:clientData/>
  </xdr:twoCellAnchor>
  <xdr:twoCellAnchor>
    <xdr:from>
      <xdr:col>24</xdr:col>
      <xdr:colOff>95250</xdr:colOff>
      <xdr:row>108</xdr:row>
      <xdr:rowOff>129540</xdr:rowOff>
    </xdr:from>
    <xdr:to>
      <xdr:col>27</xdr:col>
      <xdr:colOff>434340</xdr:colOff>
      <xdr:row>110</xdr:row>
      <xdr:rowOff>76200</xdr:rowOff>
    </xdr:to>
    <xdr:grpSp>
      <xdr:nvGrpSpPr>
        <xdr:cNvPr id="63" name="Group 62">
          <a:extLst>
            <a:ext uri="{FF2B5EF4-FFF2-40B4-BE49-F238E27FC236}">
              <a16:creationId xmlns:a16="http://schemas.microsoft.com/office/drawing/2014/main" id="{42999422-A6D1-68FB-4F00-989127BA6BDA}"/>
            </a:ext>
          </a:extLst>
        </xdr:cNvPr>
        <xdr:cNvGrpSpPr/>
      </xdr:nvGrpSpPr>
      <xdr:grpSpPr>
        <a:xfrm>
          <a:off x="15444107" y="20115711"/>
          <a:ext cx="1917519" cy="316775"/>
          <a:chOff x="15068550" y="4693920"/>
          <a:chExt cx="1908574" cy="302895"/>
        </a:xfrm>
      </xdr:grpSpPr>
      <xdr:sp macro="" textlink="">
        <xdr:nvSpPr>
          <xdr:cNvPr id="67" name="TextBox 66">
            <a:extLst>
              <a:ext uri="{FF2B5EF4-FFF2-40B4-BE49-F238E27FC236}">
                <a16:creationId xmlns:a16="http://schemas.microsoft.com/office/drawing/2014/main" id="{0A756094-D997-0A51-E6A5-219393FA6131}"/>
              </a:ext>
            </a:extLst>
          </xdr:cNvPr>
          <xdr:cNvSpPr txBox="1"/>
        </xdr:nvSpPr>
        <xdr:spPr>
          <a:xfrm>
            <a:off x="15068550" y="4697730"/>
            <a:ext cx="984871" cy="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2B2B2D"/>
                </a:solidFill>
              </a:rPr>
              <a:t>Last</a:t>
            </a:r>
            <a:r>
              <a:rPr lang="en-GB" sz="1100" baseline="0">
                <a:solidFill>
                  <a:srgbClr val="2B2B2D"/>
                </a:solidFill>
              </a:rPr>
              <a:t> Reviwed </a:t>
            </a:r>
            <a:endParaRPr lang="en-GB" sz="1100">
              <a:solidFill>
                <a:srgbClr val="2B2B2D"/>
              </a:solidFill>
            </a:endParaRPr>
          </a:p>
        </xdr:txBody>
      </xdr:sp>
      <xdr:sp macro="" textlink="'Intrested Parties'!E2">
        <xdr:nvSpPr>
          <xdr:cNvPr id="68" name="TextBox 67">
            <a:extLst>
              <a:ext uri="{FF2B5EF4-FFF2-40B4-BE49-F238E27FC236}">
                <a16:creationId xmlns:a16="http://schemas.microsoft.com/office/drawing/2014/main" id="{0A9123B5-3B13-F5A3-D513-7E717CCD0F17}"/>
              </a:ext>
            </a:extLst>
          </xdr:cNvPr>
          <xdr:cNvSpPr txBox="1"/>
        </xdr:nvSpPr>
        <xdr:spPr>
          <a:xfrm>
            <a:off x="15982728" y="4693920"/>
            <a:ext cx="994396" cy="302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80E0684C-EFBB-4BB6-81AE-B966186FCFAC}" type="TxLink">
              <a:rPr lang="en-US" sz="1100" b="0" i="0" u="none" strike="noStrike" baseline="0">
                <a:solidFill>
                  <a:srgbClr val="000000"/>
                </a:solidFill>
                <a:latin typeface="Calibri"/>
                <a:ea typeface="Calibri"/>
                <a:cs typeface="Calibri"/>
              </a:rPr>
              <a:pPr/>
              <a:t> </a:t>
            </a:fld>
            <a:endParaRPr lang="en-GB" sz="1100">
              <a:solidFill>
                <a:srgbClr val="2B2B2D"/>
              </a:solidFill>
            </a:endParaRPr>
          </a:p>
        </xdr:txBody>
      </xdr:sp>
    </xdr:grpSp>
    <xdr:clientData/>
  </xdr:twoCellAnchor>
  <xdr:twoCellAnchor>
    <xdr:from>
      <xdr:col>23</xdr:col>
      <xdr:colOff>626745</xdr:colOff>
      <xdr:row>129</xdr:row>
      <xdr:rowOff>38100</xdr:rowOff>
    </xdr:from>
    <xdr:to>
      <xdr:col>27</xdr:col>
      <xdr:colOff>302895</xdr:colOff>
      <xdr:row>130</xdr:row>
      <xdr:rowOff>161925</xdr:rowOff>
    </xdr:to>
    <xdr:grpSp>
      <xdr:nvGrpSpPr>
        <xdr:cNvPr id="69" name="Group 68">
          <a:extLst>
            <a:ext uri="{FF2B5EF4-FFF2-40B4-BE49-F238E27FC236}">
              <a16:creationId xmlns:a16="http://schemas.microsoft.com/office/drawing/2014/main" id="{AF4C614C-44A6-7494-45E6-AEDB2AF982C5}"/>
            </a:ext>
          </a:extLst>
        </xdr:cNvPr>
        <xdr:cNvGrpSpPr/>
      </xdr:nvGrpSpPr>
      <xdr:grpSpPr>
        <a:xfrm>
          <a:off x="15246259" y="23910471"/>
          <a:ext cx="1983922" cy="308883"/>
          <a:chOff x="15068550" y="4693920"/>
          <a:chExt cx="1965946" cy="302895"/>
        </a:xfrm>
      </xdr:grpSpPr>
      <xdr:sp macro="" textlink="">
        <xdr:nvSpPr>
          <xdr:cNvPr id="75" name="TextBox 74">
            <a:extLst>
              <a:ext uri="{FF2B5EF4-FFF2-40B4-BE49-F238E27FC236}">
                <a16:creationId xmlns:a16="http://schemas.microsoft.com/office/drawing/2014/main" id="{746309C5-80BD-D373-836E-90B5AD34612F}"/>
              </a:ext>
            </a:extLst>
          </xdr:cNvPr>
          <xdr:cNvSpPr txBox="1"/>
        </xdr:nvSpPr>
        <xdr:spPr>
          <a:xfrm>
            <a:off x="15068550" y="4697730"/>
            <a:ext cx="984871" cy="2990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rgbClr val="2B2B2D"/>
                </a:solidFill>
              </a:rPr>
              <a:t>Last</a:t>
            </a:r>
            <a:r>
              <a:rPr lang="en-GB" sz="1100" baseline="0">
                <a:solidFill>
                  <a:srgbClr val="2B2B2D"/>
                </a:solidFill>
              </a:rPr>
              <a:t> Reviwed </a:t>
            </a:r>
            <a:endParaRPr lang="en-GB" sz="1100">
              <a:solidFill>
                <a:srgbClr val="2B2B2D"/>
              </a:solidFill>
            </a:endParaRPr>
          </a:p>
        </xdr:txBody>
      </xdr:sp>
      <xdr:sp macro="" textlink="'Steeple Analysis'!B2">
        <xdr:nvSpPr>
          <xdr:cNvPr id="78" name="TextBox 77">
            <a:extLst>
              <a:ext uri="{FF2B5EF4-FFF2-40B4-BE49-F238E27FC236}">
                <a16:creationId xmlns:a16="http://schemas.microsoft.com/office/drawing/2014/main" id="{9D82E986-EC7F-907C-FA4F-DE8A7C2C8C4D}"/>
              </a:ext>
            </a:extLst>
          </xdr:cNvPr>
          <xdr:cNvSpPr txBox="1"/>
        </xdr:nvSpPr>
        <xdr:spPr>
          <a:xfrm>
            <a:off x="16040100" y="4693920"/>
            <a:ext cx="994396" cy="302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B3841BC-71F7-4DC6-BB19-1BF515220A28}" type="TxLink">
              <a:rPr lang="en-US" sz="1100" b="0" i="0" u="none" strike="noStrike" baseline="0">
                <a:solidFill>
                  <a:srgbClr val="000000"/>
                </a:solidFill>
                <a:latin typeface="Calibri"/>
                <a:ea typeface="Calibri"/>
                <a:cs typeface="Calibri"/>
              </a:rPr>
              <a:pPr/>
              <a:t> </a:t>
            </a:fld>
            <a:endParaRPr lang="en-GB" sz="1100">
              <a:solidFill>
                <a:srgbClr val="2B2B2D"/>
              </a:solidFill>
            </a:endParaRPr>
          </a:p>
        </xdr:txBody>
      </xdr:sp>
    </xdr:grpSp>
    <xdr:clientData/>
  </xdr:twoCellAnchor>
  <xdr:twoCellAnchor>
    <xdr:from>
      <xdr:col>3</xdr:col>
      <xdr:colOff>86677</xdr:colOff>
      <xdr:row>23</xdr:row>
      <xdr:rowOff>123825</xdr:rowOff>
    </xdr:from>
    <xdr:to>
      <xdr:col>5</xdr:col>
      <xdr:colOff>16194</xdr:colOff>
      <xdr:row>26</xdr:row>
      <xdr:rowOff>87629</xdr:rowOff>
    </xdr:to>
    <xdr:sp macro="" textlink="">
      <xdr:nvSpPr>
        <xdr:cNvPr id="26" name="Rectangle: Rounded Corners 25">
          <a:hlinkClick xmlns:r="http://schemas.openxmlformats.org/officeDocument/2006/relationships" r:id="rId13"/>
          <a:extLst>
            <a:ext uri="{FF2B5EF4-FFF2-40B4-BE49-F238E27FC236}">
              <a16:creationId xmlns:a16="http://schemas.microsoft.com/office/drawing/2014/main" id="{4288FB8D-1F97-B951-FD6C-793222667615}"/>
            </a:ext>
          </a:extLst>
        </xdr:cNvPr>
        <xdr:cNvSpPr/>
      </xdr:nvSpPr>
      <xdr:spPr>
        <a:xfrm>
          <a:off x="1551146" y="4231481"/>
          <a:ext cx="1143954" cy="499586"/>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Learn More</a:t>
          </a:r>
        </a:p>
      </xdr:txBody>
    </xdr:sp>
    <xdr:clientData/>
  </xdr:twoCellAnchor>
  <xdr:twoCellAnchor>
    <xdr:from>
      <xdr:col>3</xdr:col>
      <xdr:colOff>144781</xdr:colOff>
      <xdr:row>106</xdr:row>
      <xdr:rowOff>29051</xdr:rowOff>
    </xdr:from>
    <xdr:to>
      <xdr:col>5</xdr:col>
      <xdr:colOff>72393</xdr:colOff>
      <xdr:row>109</xdr:row>
      <xdr:rowOff>951</xdr:rowOff>
    </xdr:to>
    <xdr:sp macro="" textlink="">
      <xdr:nvSpPr>
        <xdr:cNvPr id="46" name="Rectangle: Rounded Corners 45">
          <a:hlinkClick xmlns:r="http://schemas.openxmlformats.org/officeDocument/2006/relationships" r:id="rId14"/>
          <a:extLst>
            <a:ext uri="{FF2B5EF4-FFF2-40B4-BE49-F238E27FC236}">
              <a16:creationId xmlns:a16="http://schemas.microsoft.com/office/drawing/2014/main" id="{CB61305E-CACB-C910-8172-DE92774AF017}"/>
            </a:ext>
          </a:extLst>
        </xdr:cNvPr>
        <xdr:cNvSpPr/>
      </xdr:nvSpPr>
      <xdr:spPr>
        <a:xfrm>
          <a:off x="1609250" y="18959989"/>
          <a:ext cx="1142049" cy="507681"/>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Learn More</a:t>
          </a:r>
        </a:p>
      </xdr:txBody>
    </xdr:sp>
    <xdr:clientData/>
  </xdr:twoCellAnchor>
  <xdr:twoCellAnchor>
    <xdr:from>
      <xdr:col>3</xdr:col>
      <xdr:colOff>66199</xdr:colOff>
      <xdr:row>84</xdr:row>
      <xdr:rowOff>34766</xdr:rowOff>
    </xdr:from>
    <xdr:to>
      <xdr:col>4</xdr:col>
      <xdr:colOff>601029</xdr:colOff>
      <xdr:row>87</xdr:row>
      <xdr:rowOff>10477</xdr:rowOff>
    </xdr:to>
    <xdr:sp macro="" textlink="">
      <xdr:nvSpPr>
        <xdr:cNvPr id="52" name="Rectangle: Rounded Corners 51">
          <a:hlinkClick xmlns:r="http://schemas.openxmlformats.org/officeDocument/2006/relationships" r:id="rId15"/>
          <a:extLst>
            <a:ext uri="{FF2B5EF4-FFF2-40B4-BE49-F238E27FC236}">
              <a16:creationId xmlns:a16="http://schemas.microsoft.com/office/drawing/2014/main" id="{A0476CBE-9FDB-DA12-FE55-AC6841B69C29}"/>
            </a:ext>
          </a:extLst>
        </xdr:cNvPr>
        <xdr:cNvSpPr/>
      </xdr:nvSpPr>
      <xdr:spPr>
        <a:xfrm>
          <a:off x="1530668" y="15036641"/>
          <a:ext cx="1142049" cy="511492"/>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Learn More</a:t>
          </a:r>
        </a:p>
      </xdr:txBody>
    </xdr:sp>
    <xdr:clientData/>
  </xdr:twoCellAnchor>
  <xdr:twoCellAnchor>
    <xdr:from>
      <xdr:col>3</xdr:col>
      <xdr:colOff>16669</xdr:colOff>
      <xdr:row>64</xdr:row>
      <xdr:rowOff>20955</xdr:rowOff>
    </xdr:from>
    <xdr:to>
      <xdr:col>4</xdr:col>
      <xdr:colOff>538640</xdr:colOff>
      <xdr:row>66</xdr:row>
      <xdr:rowOff>171449</xdr:rowOff>
    </xdr:to>
    <xdr:sp macro="" textlink="">
      <xdr:nvSpPr>
        <xdr:cNvPr id="53" name="Rectangle: Rounded Corners 52">
          <a:hlinkClick xmlns:r="http://schemas.openxmlformats.org/officeDocument/2006/relationships" r:id="rId16"/>
          <a:extLst>
            <a:ext uri="{FF2B5EF4-FFF2-40B4-BE49-F238E27FC236}">
              <a16:creationId xmlns:a16="http://schemas.microsoft.com/office/drawing/2014/main" id="{63249118-9781-539A-59D8-EDB37B647D4D}"/>
            </a:ext>
          </a:extLst>
        </xdr:cNvPr>
        <xdr:cNvSpPr/>
      </xdr:nvSpPr>
      <xdr:spPr>
        <a:xfrm>
          <a:off x="1481138" y="11450955"/>
          <a:ext cx="1129190" cy="507682"/>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Learn More</a:t>
          </a:r>
        </a:p>
      </xdr:txBody>
    </xdr:sp>
    <xdr:clientData/>
  </xdr:twoCellAnchor>
  <xdr:twoCellAnchor>
    <xdr:from>
      <xdr:col>2</xdr:col>
      <xdr:colOff>600076</xdr:colOff>
      <xdr:row>43</xdr:row>
      <xdr:rowOff>61436</xdr:rowOff>
    </xdr:from>
    <xdr:to>
      <xdr:col>4</xdr:col>
      <xdr:colOff>520543</xdr:colOff>
      <xdr:row>45</xdr:row>
      <xdr:rowOff>157637</xdr:rowOff>
    </xdr:to>
    <xdr:sp macro="" textlink="">
      <xdr:nvSpPr>
        <xdr:cNvPr id="59" name="Rectangle: Rounded Corners 58">
          <a:hlinkClick xmlns:r="http://schemas.openxmlformats.org/officeDocument/2006/relationships" r:id="rId17"/>
          <a:extLst>
            <a:ext uri="{FF2B5EF4-FFF2-40B4-BE49-F238E27FC236}">
              <a16:creationId xmlns:a16="http://schemas.microsoft.com/office/drawing/2014/main" id="{88FF7A71-D95C-B495-48AA-1A5C107165E7}"/>
            </a:ext>
          </a:extLst>
        </xdr:cNvPr>
        <xdr:cNvSpPr/>
      </xdr:nvSpPr>
      <xdr:spPr>
        <a:xfrm>
          <a:off x="1457326" y="7740967"/>
          <a:ext cx="1134905" cy="453389"/>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Learn More</a:t>
          </a:r>
        </a:p>
      </xdr:txBody>
    </xdr:sp>
    <xdr:clientData/>
  </xdr:twoCellAnchor>
  <xdr:twoCellAnchor>
    <xdr:from>
      <xdr:col>3</xdr:col>
      <xdr:colOff>329564</xdr:colOff>
      <xdr:row>127</xdr:row>
      <xdr:rowOff>47149</xdr:rowOff>
    </xdr:from>
    <xdr:to>
      <xdr:col>5</xdr:col>
      <xdr:colOff>257176</xdr:colOff>
      <xdr:row>130</xdr:row>
      <xdr:rowOff>7143</xdr:rowOff>
    </xdr:to>
    <xdr:sp macro="" textlink="">
      <xdr:nvSpPr>
        <xdr:cNvPr id="79" name="Rectangle: Rounded Corners 78">
          <a:hlinkClick xmlns:r="http://schemas.openxmlformats.org/officeDocument/2006/relationships" r:id="rId18"/>
          <a:extLst>
            <a:ext uri="{FF2B5EF4-FFF2-40B4-BE49-F238E27FC236}">
              <a16:creationId xmlns:a16="http://schemas.microsoft.com/office/drawing/2014/main" id="{60B308A9-539D-61F7-40DA-C6B2929C29B7}"/>
            </a:ext>
          </a:extLst>
        </xdr:cNvPr>
        <xdr:cNvSpPr/>
      </xdr:nvSpPr>
      <xdr:spPr>
        <a:xfrm>
          <a:off x="1794033" y="22728555"/>
          <a:ext cx="1142049" cy="495776"/>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Learn More</a:t>
          </a:r>
        </a:p>
      </xdr:txBody>
    </xdr:sp>
    <xdr:clientData/>
  </xdr:twoCellAnchor>
  <xdr:twoCellAnchor>
    <xdr:from>
      <xdr:col>24</xdr:col>
      <xdr:colOff>358140</xdr:colOff>
      <xdr:row>2</xdr:row>
      <xdr:rowOff>2381</xdr:rowOff>
    </xdr:from>
    <xdr:to>
      <xdr:col>25</xdr:col>
      <xdr:colOff>656750</xdr:colOff>
      <xdr:row>4</xdr:row>
      <xdr:rowOff>146685</xdr:rowOff>
    </xdr:to>
    <xdr:sp macro="" textlink="">
      <xdr:nvSpPr>
        <xdr:cNvPr id="119" name="Rectangle: Rounded Corners 118">
          <a:hlinkClick xmlns:r="http://schemas.openxmlformats.org/officeDocument/2006/relationships" r:id="rId19"/>
          <a:extLst>
            <a:ext uri="{FF2B5EF4-FFF2-40B4-BE49-F238E27FC236}">
              <a16:creationId xmlns:a16="http://schemas.microsoft.com/office/drawing/2014/main" id="{E48200AF-A29E-8F3C-D3FA-E1B3CEC74C2F}"/>
            </a:ext>
          </a:extLst>
        </xdr:cNvPr>
        <xdr:cNvSpPr/>
      </xdr:nvSpPr>
      <xdr:spPr>
        <a:xfrm>
          <a:off x="15645765" y="359569"/>
          <a:ext cx="1143954" cy="501491"/>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Update</a:t>
          </a:r>
          <a:r>
            <a:rPr lang="en-GB" sz="1200" b="1" baseline="0"/>
            <a:t> Data</a:t>
          </a:r>
          <a:endParaRPr lang="en-GB" sz="1200" b="1"/>
        </a:p>
      </xdr:txBody>
    </xdr:sp>
    <xdr:clientData/>
  </xdr:twoCellAnchor>
  <xdr:twoCellAnchor>
    <xdr:from>
      <xdr:col>24</xdr:col>
      <xdr:colOff>373380</xdr:colOff>
      <xdr:row>6</xdr:row>
      <xdr:rowOff>105727</xdr:rowOff>
    </xdr:from>
    <xdr:to>
      <xdr:col>25</xdr:col>
      <xdr:colOff>677705</xdr:colOff>
      <xdr:row>9</xdr:row>
      <xdr:rowOff>86677</xdr:rowOff>
    </xdr:to>
    <xdr:sp macro="" textlink="">
      <xdr:nvSpPr>
        <xdr:cNvPr id="121" name="Rectangle: Rounded Corners 120">
          <a:hlinkClick xmlns:r="http://schemas.openxmlformats.org/officeDocument/2006/relationships" r:id="rId20"/>
          <a:extLst>
            <a:ext uri="{FF2B5EF4-FFF2-40B4-BE49-F238E27FC236}">
              <a16:creationId xmlns:a16="http://schemas.microsoft.com/office/drawing/2014/main" id="{B13B914B-4C5E-6549-4026-30E8EDD8B7FF}"/>
            </a:ext>
          </a:extLst>
        </xdr:cNvPr>
        <xdr:cNvSpPr/>
      </xdr:nvSpPr>
      <xdr:spPr>
        <a:xfrm>
          <a:off x="15661005" y="1177290"/>
          <a:ext cx="1149669" cy="516731"/>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Filers</a:t>
          </a:r>
          <a:r>
            <a:rPr lang="en-GB" sz="1200" b="1" baseline="0"/>
            <a:t> FAQ</a:t>
          </a:r>
          <a:endParaRPr lang="en-GB" sz="1200" b="1"/>
        </a:p>
      </xdr:txBody>
    </xdr:sp>
    <xdr:clientData/>
  </xdr:twoCellAnchor>
  <xdr:twoCellAnchor editAs="oneCell">
    <xdr:from>
      <xdr:col>1</xdr:col>
      <xdr:colOff>1</xdr:colOff>
      <xdr:row>2</xdr:row>
      <xdr:rowOff>0</xdr:rowOff>
    </xdr:from>
    <xdr:to>
      <xdr:col>6</xdr:col>
      <xdr:colOff>413659</xdr:colOff>
      <xdr:row>7</xdr:row>
      <xdr:rowOff>133425</xdr:rowOff>
    </xdr:to>
    <xdr:pic>
      <xdr:nvPicPr>
        <xdr:cNvPr id="10" name="Picture 9">
          <a:extLst>
            <a:ext uri="{FF2B5EF4-FFF2-40B4-BE49-F238E27FC236}">
              <a16:creationId xmlns:a16="http://schemas.microsoft.com/office/drawing/2014/main" id="{E95288C8-0729-CD5C-D3D4-7B94FB5D464F}"/>
            </a:ext>
          </a:extLst>
        </xdr:cNvPr>
        <xdr:cNvPicPr>
          <a:picLocks noChangeAspect="1"/>
        </xdr:cNvPicPr>
      </xdr:nvPicPr>
      <xdr:blipFill>
        <a:blip xmlns:r="http://schemas.openxmlformats.org/officeDocument/2006/relationships" r:embed="rId21"/>
        <a:stretch>
          <a:fillRect/>
        </a:stretch>
      </xdr:blipFill>
      <xdr:spPr>
        <a:xfrm>
          <a:off x="250372" y="370114"/>
          <a:ext cx="3461658" cy="105871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253365</xdr:colOff>
      <xdr:row>1</xdr:row>
      <xdr:rowOff>76200</xdr:rowOff>
    </xdr:from>
    <xdr:to>
      <xdr:col>5</xdr:col>
      <xdr:colOff>0</xdr:colOff>
      <xdr:row>15</xdr:row>
      <xdr:rowOff>0</xdr:rowOff>
    </xdr:to>
    <xdr:graphicFrame macro="">
      <xdr:nvGraphicFramePr>
        <xdr:cNvPr id="2" name="Chart 1">
          <a:extLst>
            <a:ext uri="{FF2B5EF4-FFF2-40B4-BE49-F238E27FC236}">
              <a16:creationId xmlns:a16="http://schemas.microsoft.com/office/drawing/2014/main" id="{3AD052BC-4AC3-D274-6EE0-61C3E9967C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15</xdr:col>
      <xdr:colOff>590550</xdr:colOff>
      <xdr:row>19</xdr:row>
      <xdr:rowOff>59055</xdr:rowOff>
    </xdr:from>
    <xdr:to>
      <xdr:col>18</xdr:col>
      <xdr:colOff>590550</xdr:colOff>
      <xdr:row>33</xdr:row>
      <xdr:rowOff>19050</xdr:rowOff>
    </xdr:to>
    <mc:AlternateContent xmlns:mc="http://schemas.openxmlformats.org/markup-compatibility/2006" xmlns:a14="http://schemas.microsoft.com/office/drawing/2010/main">
      <mc:Choice Requires="a14">
        <xdr:graphicFrame macro="">
          <xdr:nvGraphicFramePr>
            <xdr:cNvPr id="5" name="RESPONSIBLE &#10;(TEAM) ">
              <a:extLst>
                <a:ext uri="{FF2B5EF4-FFF2-40B4-BE49-F238E27FC236}">
                  <a16:creationId xmlns:a16="http://schemas.microsoft.com/office/drawing/2014/main" id="{78478551-C662-A41C-6DB7-D47670355988}"/>
                </a:ext>
              </a:extLst>
            </xdr:cNvPr>
            <xdr:cNvGraphicFramePr/>
          </xdr:nvGraphicFramePr>
          <xdr:xfrm>
            <a:off x="0" y="0"/>
            <a:ext cx="0" cy="0"/>
          </xdr:xfrm>
          <a:graphic>
            <a:graphicData uri="http://schemas.microsoft.com/office/drawing/2010/slicer">
              <sle:slicer xmlns:sle="http://schemas.microsoft.com/office/drawing/2010/slicer" name="RESPONSIBLE &#10;(TEAM) "/>
            </a:graphicData>
          </a:graphic>
        </xdr:graphicFrame>
      </mc:Choice>
      <mc:Fallback xmlns="">
        <xdr:sp macro="" textlink="">
          <xdr:nvSpPr>
            <xdr:cNvPr id="0" name=""/>
            <xdr:cNvSpPr>
              <a:spLocks noTextEdit="1"/>
            </xdr:cNvSpPr>
          </xdr:nvSpPr>
          <xdr:spPr>
            <a:xfrm>
              <a:off x="19381470" y="3533775"/>
              <a:ext cx="1828800" cy="252031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0</xdr:colOff>
      <xdr:row>19</xdr:row>
      <xdr:rowOff>59055</xdr:rowOff>
    </xdr:from>
    <xdr:to>
      <xdr:col>22</xdr:col>
      <xdr:colOff>19050</xdr:colOff>
      <xdr:row>32</xdr:row>
      <xdr:rowOff>169545</xdr:rowOff>
    </xdr:to>
    <mc:AlternateContent xmlns:mc="http://schemas.openxmlformats.org/markup-compatibility/2006" xmlns:a14="http://schemas.microsoft.com/office/drawing/2010/main">
      <mc:Choice Requires="a14">
        <xdr:graphicFrame macro="">
          <xdr:nvGraphicFramePr>
            <xdr:cNvPr id="6" name="ACHIVED (Y/N) 1">
              <a:extLst>
                <a:ext uri="{FF2B5EF4-FFF2-40B4-BE49-F238E27FC236}">
                  <a16:creationId xmlns:a16="http://schemas.microsoft.com/office/drawing/2014/main" id="{4DF34943-592B-FA45-6B90-6248AB05802A}"/>
                </a:ext>
              </a:extLst>
            </xdr:cNvPr>
            <xdr:cNvGraphicFramePr/>
          </xdr:nvGraphicFramePr>
          <xdr:xfrm>
            <a:off x="0" y="0"/>
            <a:ext cx="0" cy="0"/>
          </xdr:xfrm>
          <a:graphic>
            <a:graphicData uri="http://schemas.microsoft.com/office/drawing/2010/slicer">
              <sle:slicer xmlns:sle="http://schemas.microsoft.com/office/drawing/2010/slicer" name="ACHIVED (Y/N) 1"/>
            </a:graphicData>
          </a:graphic>
        </xdr:graphicFrame>
      </mc:Choice>
      <mc:Fallback xmlns="">
        <xdr:sp macro="" textlink="">
          <xdr:nvSpPr>
            <xdr:cNvPr id="0" name=""/>
            <xdr:cNvSpPr>
              <a:spLocks noTextEdit="1"/>
            </xdr:cNvSpPr>
          </xdr:nvSpPr>
          <xdr:spPr>
            <a:xfrm>
              <a:off x="21229320" y="3533775"/>
              <a:ext cx="1847850" cy="248793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0</xdr:colOff>
      <xdr:row>17</xdr:row>
      <xdr:rowOff>146685</xdr:rowOff>
    </xdr:from>
    <xdr:to>
      <xdr:col>5</xdr:col>
      <xdr:colOff>1104900</xdr:colOff>
      <xdr:row>33</xdr:row>
      <xdr:rowOff>0</xdr:rowOff>
    </xdr:to>
    <xdr:graphicFrame macro="">
      <xdr:nvGraphicFramePr>
        <xdr:cNvPr id="8" name="Chart 7">
          <a:extLst>
            <a:ext uri="{FF2B5EF4-FFF2-40B4-BE49-F238E27FC236}">
              <a16:creationId xmlns:a16="http://schemas.microsoft.com/office/drawing/2014/main" id="{B2ED92EE-C2C5-1B6C-5138-D534C85354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3135630</xdr:colOff>
      <xdr:row>18</xdr:row>
      <xdr:rowOff>161925</xdr:rowOff>
    </xdr:from>
    <xdr:to>
      <xdr:col>6</xdr:col>
      <xdr:colOff>0</xdr:colOff>
      <xdr:row>32</xdr:row>
      <xdr:rowOff>97155</xdr:rowOff>
    </xdr:to>
    <mc:AlternateContent xmlns:mc="http://schemas.openxmlformats.org/markup-compatibility/2006" xmlns:a14="http://schemas.microsoft.com/office/drawing/2010/main">
      <mc:Choice Requires="a14">
        <xdr:graphicFrame macro="">
          <xdr:nvGraphicFramePr>
            <xdr:cNvPr id="9" name="Objective Achived">
              <a:extLst>
                <a:ext uri="{FF2B5EF4-FFF2-40B4-BE49-F238E27FC236}">
                  <a16:creationId xmlns:a16="http://schemas.microsoft.com/office/drawing/2014/main" id="{DF41A653-C3F1-1023-6F22-8B21BC6A940E}"/>
                </a:ext>
              </a:extLst>
            </xdr:cNvPr>
            <xdr:cNvGraphicFramePr/>
          </xdr:nvGraphicFramePr>
          <xdr:xfrm>
            <a:off x="0" y="0"/>
            <a:ext cx="0" cy="0"/>
          </xdr:xfrm>
          <a:graphic>
            <a:graphicData uri="http://schemas.microsoft.com/office/drawing/2010/slicer">
              <sle:slicer xmlns:sle="http://schemas.microsoft.com/office/drawing/2010/slicer" name="Objective Achived"/>
            </a:graphicData>
          </a:graphic>
        </xdr:graphicFrame>
      </mc:Choice>
      <mc:Fallback xmlns="">
        <xdr:sp macro="" textlink="">
          <xdr:nvSpPr>
            <xdr:cNvPr id="0" name=""/>
            <xdr:cNvSpPr>
              <a:spLocks noTextEdit="1"/>
            </xdr:cNvSpPr>
          </xdr:nvSpPr>
          <xdr:spPr>
            <a:xfrm>
              <a:off x="11167110" y="3453765"/>
              <a:ext cx="1840230" cy="24955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xdr:from>
      <xdr:col>4</xdr:col>
      <xdr:colOff>200025</xdr:colOff>
      <xdr:row>38</xdr:row>
      <xdr:rowOff>111442</xdr:rowOff>
    </xdr:from>
    <xdr:to>
      <xdr:col>11</xdr:col>
      <xdr:colOff>504825</xdr:colOff>
      <xdr:row>53</xdr:row>
      <xdr:rowOff>140017</xdr:rowOff>
    </xdr:to>
    <xdr:graphicFrame macro="">
      <xdr:nvGraphicFramePr>
        <xdr:cNvPr id="8" name="Chart 7">
          <a:extLst>
            <a:ext uri="{FF2B5EF4-FFF2-40B4-BE49-F238E27FC236}">
              <a16:creationId xmlns:a16="http://schemas.microsoft.com/office/drawing/2014/main" id="{2BA5F92B-4474-21B0-C93F-A022E26E49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133350</xdr:colOff>
      <xdr:row>3</xdr:row>
      <xdr:rowOff>161925</xdr:rowOff>
    </xdr:from>
    <xdr:to>
      <xdr:col>9</xdr:col>
      <xdr:colOff>417195</xdr:colOff>
      <xdr:row>19</xdr:row>
      <xdr:rowOff>85725</xdr:rowOff>
    </xdr:to>
    <xdr:graphicFrame macro="">
      <xdr:nvGraphicFramePr>
        <xdr:cNvPr id="9" name="Chart 8">
          <a:extLst>
            <a:ext uri="{FF2B5EF4-FFF2-40B4-BE49-F238E27FC236}">
              <a16:creationId xmlns:a16="http://schemas.microsoft.com/office/drawing/2014/main" id="{1FEB139C-A230-46D4-8272-62343D1F5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331470</xdr:colOff>
      <xdr:row>21</xdr:row>
      <xdr:rowOff>125730</xdr:rowOff>
    </xdr:from>
    <xdr:to>
      <xdr:col>14</xdr:col>
      <xdr:colOff>325755</xdr:colOff>
      <xdr:row>27</xdr:row>
      <xdr:rowOff>19050</xdr:rowOff>
    </xdr:to>
    <mc:AlternateContent xmlns:mc="http://schemas.openxmlformats.org/markup-compatibility/2006" xmlns:a14="http://schemas.microsoft.com/office/drawing/2010/main">
      <mc:Choice Requires="a14">
        <xdr:graphicFrame macro="">
          <xdr:nvGraphicFramePr>
            <xdr:cNvPr id="10" name="STATUS 2">
              <a:extLst>
                <a:ext uri="{FF2B5EF4-FFF2-40B4-BE49-F238E27FC236}">
                  <a16:creationId xmlns:a16="http://schemas.microsoft.com/office/drawing/2014/main" id="{F9FA211D-7AE3-D79A-8CB3-280B03F9C2D5}"/>
                </a:ext>
              </a:extLst>
            </xdr:cNvPr>
            <xdr:cNvGraphicFramePr/>
          </xdr:nvGraphicFramePr>
          <xdr:xfrm>
            <a:off x="0" y="0"/>
            <a:ext cx="0" cy="0"/>
          </xdr:xfrm>
          <a:graphic>
            <a:graphicData uri="http://schemas.microsoft.com/office/drawing/2010/slicer">
              <sle:slicer xmlns:sle="http://schemas.microsoft.com/office/drawing/2010/slicer" name="STATUS 2"/>
            </a:graphicData>
          </a:graphic>
        </xdr:graphicFrame>
      </mc:Choice>
      <mc:Fallback xmlns="">
        <xdr:sp macro="" textlink="">
          <xdr:nvSpPr>
            <xdr:cNvPr id="0" name=""/>
            <xdr:cNvSpPr>
              <a:spLocks noTextEdit="1"/>
            </xdr:cNvSpPr>
          </xdr:nvSpPr>
          <xdr:spPr>
            <a:xfrm>
              <a:off x="8050530" y="3966210"/>
              <a:ext cx="1819275" cy="98679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xdr:from>
      <xdr:col>5</xdr:col>
      <xdr:colOff>440054</xdr:colOff>
      <xdr:row>0</xdr:row>
      <xdr:rowOff>106680</xdr:rowOff>
    </xdr:from>
    <xdr:to>
      <xdr:col>5</xdr:col>
      <xdr:colOff>1504950</xdr:colOff>
      <xdr:row>3</xdr:row>
      <xdr:rowOff>72390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476CFF1C-FFBF-4416-861A-0DE391378EF9}"/>
            </a:ext>
          </a:extLst>
        </xdr:cNvPr>
        <xdr:cNvSpPr/>
      </xdr:nvSpPr>
      <xdr:spPr>
        <a:xfrm>
          <a:off x="11355704" y="106680"/>
          <a:ext cx="1064896" cy="508635"/>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Dashboard</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30480</xdr:colOff>
      <xdr:row>3</xdr:row>
      <xdr:rowOff>68580</xdr:rowOff>
    </xdr:from>
    <xdr:to>
      <xdr:col>10</xdr:col>
      <xdr:colOff>335280</xdr:colOff>
      <xdr:row>18</xdr:row>
      <xdr:rowOff>68580</xdr:rowOff>
    </xdr:to>
    <xdr:graphicFrame macro="">
      <xdr:nvGraphicFramePr>
        <xdr:cNvPr id="2" name="Chart 1">
          <a:extLst>
            <a:ext uri="{FF2B5EF4-FFF2-40B4-BE49-F238E27FC236}">
              <a16:creationId xmlns:a16="http://schemas.microsoft.com/office/drawing/2014/main" id="{F8F4922F-B88A-494A-B6D1-FF90AF5990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487680</xdr:colOff>
      <xdr:row>1</xdr:row>
      <xdr:rowOff>22861</xdr:rowOff>
    </xdr:from>
    <xdr:to>
      <xdr:col>14</xdr:col>
      <xdr:colOff>478155</xdr:colOff>
      <xdr:row>6</xdr:row>
      <xdr:rowOff>95251</xdr:rowOff>
    </xdr:to>
    <mc:AlternateContent xmlns:mc="http://schemas.openxmlformats.org/markup-compatibility/2006" xmlns:a14="http://schemas.microsoft.com/office/drawing/2010/main">
      <mc:Choice Requires="a14">
        <xdr:graphicFrame macro="">
          <xdr:nvGraphicFramePr>
            <xdr:cNvPr id="3" name="Year Identified">
              <a:extLst>
                <a:ext uri="{FF2B5EF4-FFF2-40B4-BE49-F238E27FC236}">
                  <a16:creationId xmlns:a16="http://schemas.microsoft.com/office/drawing/2014/main" id="{21C5486B-6D12-A2A1-1149-6E53E15D3D59}"/>
                </a:ext>
              </a:extLst>
            </xdr:cNvPr>
            <xdr:cNvGraphicFramePr/>
          </xdr:nvGraphicFramePr>
          <xdr:xfrm>
            <a:off x="0" y="0"/>
            <a:ext cx="0" cy="0"/>
          </xdr:xfrm>
          <a:graphic>
            <a:graphicData uri="http://schemas.microsoft.com/office/drawing/2010/slicer">
              <sle:slicer xmlns:sle="http://schemas.microsoft.com/office/drawing/2010/slicer" name="Year Identified"/>
            </a:graphicData>
          </a:graphic>
        </xdr:graphicFrame>
      </mc:Choice>
      <mc:Fallback xmlns="">
        <xdr:sp macro="" textlink="">
          <xdr:nvSpPr>
            <xdr:cNvPr id="0" name=""/>
            <xdr:cNvSpPr>
              <a:spLocks noTextEdit="1"/>
            </xdr:cNvSpPr>
          </xdr:nvSpPr>
          <xdr:spPr>
            <a:xfrm>
              <a:off x="8785860" y="205741"/>
              <a:ext cx="1828800" cy="97536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1303020</xdr:colOff>
      <xdr:row>26</xdr:row>
      <xdr:rowOff>167640</xdr:rowOff>
    </xdr:from>
    <xdr:to>
      <xdr:col>9</xdr:col>
      <xdr:colOff>251460</xdr:colOff>
      <xdr:row>41</xdr:row>
      <xdr:rowOff>167640</xdr:rowOff>
    </xdr:to>
    <xdr:graphicFrame macro="">
      <xdr:nvGraphicFramePr>
        <xdr:cNvPr id="4" name="Chart 3">
          <a:extLst>
            <a:ext uri="{FF2B5EF4-FFF2-40B4-BE49-F238E27FC236}">
              <a16:creationId xmlns:a16="http://schemas.microsoft.com/office/drawing/2014/main" id="{BC3D23D9-167B-9082-9B83-63647FAB7D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12</xdr:col>
      <xdr:colOff>83820</xdr:colOff>
      <xdr:row>6</xdr:row>
      <xdr:rowOff>152401</xdr:rowOff>
    </xdr:from>
    <xdr:to>
      <xdr:col>15</xdr:col>
      <xdr:colOff>95250</xdr:colOff>
      <xdr:row>13</xdr:row>
      <xdr:rowOff>114301</xdr:rowOff>
    </xdr:to>
    <mc:AlternateContent xmlns:mc="http://schemas.openxmlformats.org/markup-compatibility/2006" xmlns:a14="http://schemas.microsoft.com/office/drawing/2010/main">
      <mc:Choice Requires="a14">
        <xdr:graphicFrame macro="">
          <xdr:nvGraphicFramePr>
            <xdr:cNvPr id="6" name="Progress">
              <a:extLst>
                <a:ext uri="{FF2B5EF4-FFF2-40B4-BE49-F238E27FC236}">
                  <a16:creationId xmlns:a16="http://schemas.microsoft.com/office/drawing/2014/main" id="{06A1E6A7-D87F-80CE-2097-2CDD96FB2D61}"/>
                </a:ext>
              </a:extLst>
            </xdr:cNvPr>
            <xdr:cNvGraphicFramePr/>
          </xdr:nvGraphicFramePr>
          <xdr:xfrm>
            <a:off x="0" y="0"/>
            <a:ext cx="0" cy="0"/>
          </xdr:xfrm>
          <a:graphic>
            <a:graphicData uri="http://schemas.microsoft.com/office/drawing/2010/slicer">
              <sle:slicer xmlns:sle="http://schemas.microsoft.com/office/drawing/2010/slicer" name="Progress"/>
            </a:graphicData>
          </a:graphic>
        </xdr:graphicFrame>
      </mc:Choice>
      <mc:Fallback xmlns="">
        <xdr:sp macro="" textlink="">
          <xdr:nvSpPr>
            <xdr:cNvPr id="0" name=""/>
            <xdr:cNvSpPr>
              <a:spLocks noTextEdit="1"/>
            </xdr:cNvSpPr>
          </xdr:nvSpPr>
          <xdr:spPr>
            <a:xfrm>
              <a:off x="8991600" y="1249681"/>
              <a:ext cx="1828800" cy="124206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495300</xdr:colOff>
      <xdr:row>14</xdr:row>
      <xdr:rowOff>137161</xdr:rowOff>
    </xdr:from>
    <xdr:to>
      <xdr:col>14</xdr:col>
      <xdr:colOff>495300</xdr:colOff>
      <xdr:row>19</xdr:row>
      <xdr:rowOff>133351</xdr:rowOff>
    </xdr:to>
    <mc:AlternateContent xmlns:mc="http://schemas.openxmlformats.org/markup-compatibility/2006" xmlns:a14="http://schemas.microsoft.com/office/drawing/2010/main">
      <mc:Choice Requires="a14">
        <xdr:graphicFrame macro="">
          <xdr:nvGraphicFramePr>
            <xdr:cNvPr id="7" name="Internal / external 2">
              <a:extLst>
                <a:ext uri="{FF2B5EF4-FFF2-40B4-BE49-F238E27FC236}">
                  <a16:creationId xmlns:a16="http://schemas.microsoft.com/office/drawing/2014/main" id="{F5D1E83E-F159-4F34-E9F1-6A18A28E7AA4}"/>
                </a:ext>
              </a:extLst>
            </xdr:cNvPr>
            <xdr:cNvGraphicFramePr/>
          </xdr:nvGraphicFramePr>
          <xdr:xfrm>
            <a:off x="0" y="0"/>
            <a:ext cx="0" cy="0"/>
          </xdr:xfrm>
          <a:graphic>
            <a:graphicData uri="http://schemas.microsoft.com/office/drawing/2010/slicer">
              <sle:slicer xmlns:sle="http://schemas.microsoft.com/office/drawing/2010/slicer" name="Internal / external 2"/>
            </a:graphicData>
          </a:graphic>
        </xdr:graphicFrame>
      </mc:Choice>
      <mc:Fallback xmlns="">
        <xdr:sp macro="" textlink="">
          <xdr:nvSpPr>
            <xdr:cNvPr id="0" name=""/>
            <xdr:cNvSpPr>
              <a:spLocks noTextEdit="1"/>
            </xdr:cNvSpPr>
          </xdr:nvSpPr>
          <xdr:spPr>
            <a:xfrm>
              <a:off x="8793480" y="2697481"/>
              <a:ext cx="1828800" cy="89916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2379</xdr:colOff>
      <xdr:row>13</xdr:row>
      <xdr:rowOff>133350</xdr:rowOff>
    </xdr:from>
    <xdr:to>
      <xdr:col>4</xdr:col>
      <xdr:colOff>952500</xdr:colOff>
      <xdr:row>31</xdr:row>
      <xdr:rowOff>95249</xdr:rowOff>
    </xdr:to>
    <xdr:grpSp>
      <xdr:nvGrpSpPr>
        <xdr:cNvPr id="4" name="Group 3">
          <a:extLst>
            <a:ext uri="{FF2B5EF4-FFF2-40B4-BE49-F238E27FC236}">
              <a16:creationId xmlns:a16="http://schemas.microsoft.com/office/drawing/2014/main" id="{EF418B92-6B2C-82BF-5604-D3BE277A1EF7}"/>
            </a:ext>
          </a:extLst>
        </xdr:cNvPr>
        <xdr:cNvGrpSpPr/>
      </xdr:nvGrpSpPr>
      <xdr:grpSpPr>
        <a:xfrm>
          <a:off x="2379" y="4572000"/>
          <a:ext cx="5788821" cy="3219449"/>
          <a:chOff x="609598" y="4991100"/>
          <a:chExt cx="10484594" cy="4496914"/>
        </a:xfrm>
      </xdr:grpSpPr>
      <xdr:pic>
        <xdr:nvPicPr>
          <xdr:cNvPr id="2" name="Picture 1">
            <a:extLst>
              <a:ext uri="{FF2B5EF4-FFF2-40B4-BE49-F238E27FC236}">
                <a16:creationId xmlns:a16="http://schemas.microsoft.com/office/drawing/2014/main" id="{614BED93-4D4D-AC53-4EBE-52E8B3F91290}"/>
              </a:ext>
            </a:extLst>
          </xdr:cNvPr>
          <xdr:cNvPicPr>
            <a:picLocks noChangeAspect="1"/>
          </xdr:cNvPicPr>
        </xdr:nvPicPr>
        <xdr:blipFill>
          <a:blip xmlns:r="http://schemas.openxmlformats.org/officeDocument/2006/relationships" r:embed="rId1"/>
          <a:stretch>
            <a:fillRect/>
          </a:stretch>
        </xdr:blipFill>
        <xdr:spPr>
          <a:xfrm>
            <a:off x="609598" y="5036819"/>
            <a:ext cx="5657851" cy="4451195"/>
          </a:xfrm>
          <a:prstGeom prst="rect">
            <a:avLst/>
          </a:prstGeom>
        </xdr:spPr>
      </xdr:pic>
      <xdr:pic>
        <xdr:nvPicPr>
          <xdr:cNvPr id="3" name="Picture 2">
            <a:extLst>
              <a:ext uri="{FF2B5EF4-FFF2-40B4-BE49-F238E27FC236}">
                <a16:creationId xmlns:a16="http://schemas.microsoft.com/office/drawing/2014/main" id="{3791A761-051C-7361-60E1-D69C57EBC105}"/>
              </a:ext>
            </a:extLst>
          </xdr:cNvPr>
          <xdr:cNvPicPr>
            <a:picLocks noChangeAspect="1"/>
          </xdr:cNvPicPr>
        </xdr:nvPicPr>
        <xdr:blipFill>
          <a:blip xmlns:r="http://schemas.openxmlformats.org/officeDocument/2006/relationships" r:embed="rId2"/>
          <a:stretch>
            <a:fillRect/>
          </a:stretch>
        </xdr:blipFill>
        <xdr:spPr>
          <a:xfrm>
            <a:off x="6431280" y="4991100"/>
            <a:ext cx="4662912" cy="4450080"/>
          </a:xfrm>
          <a:prstGeom prst="rect">
            <a:avLst/>
          </a:prstGeom>
        </xdr:spPr>
      </xdr:pic>
    </xdr:grpSp>
    <xdr:clientData/>
  </xdr:twoCellAnchor>
  <xdr:twoCellAnchor editAs="oneCell">
    <xdr:from>
      <xdr:col>0</xdr:col>
      <xdr:colOff>60959</xdr:colOff>
      <xdr:row>38</xdr:row>
      <xdr:rowOff>59055</xdr:rowOff>
    </xdr:from>
    <xdr:to>
      <xdr:col>9</xdr:col>
      <xdr:colOff>780573</xdr:colOff>
      <xdr:row>45</xdr:row>
      <xdr:rowOff>97153</xdr:rowOff>
    </xdr:to>
    <xdr:pic>
      <xdr:nvPicPr>
        <xdr:cNvPr id="5" name="Picture 4">
          <a:extLst>
            <a:ext uri="{FF2B5EF4-FFF2-40B4-BE49-F238E27FC236}">
              <a16:creationId xmlns:a16="http://schemas.microsoft.com/office/drawing/2014/main" id="{2CBD5B67-FA51-ED7C-9F9A-D2C9CE77C2BC}"/>
            </a:ext>
          </a:extLst>
        </xdr:cNvPr>
        <xdr:cNvPicPr>
          <a:picLocks noChangeAspect="1"/>
        </xdr:cNvPicPr>
      </xdr:nvPicPr>
      <xdr:blipFill>
        <a:blip xmlns:r="http://schemas.openxmlformats.org/officeDocument/2006/relationships" r:embed="rId3"/>
        <a:stretch>
          <a:fillRect/>
        </a:stretch>
      </xdr:blipFill>
      <xdr:spPr>
        <a:xfrm>
          <a:off x="670559" y="9622155"/>
          <a:ext cx="10530841" cy="1301115"/>
        </a:xfrm>
        <a:prstGeom prst="rect">
          <a:avLst/>
        </a:prstGeom>
      </xdr:spPr>
    </xdr:pic>
    <xdr:clientData/>
  </xdr:twoCellAnchor>
  <xdr:twoCellAnchor>
    <xdr:from>
      <xdr:col>6</xdr:col>
      <xdr:colOff>476250</xdr:colOff>
      <xdr:row>0</xdr:row>
      <xdr:rowOff>123825</xdr:rowOff>
    </xdr:from>
    <xdr:to>
      <xdr:col>7</xdr:col>
      <xdr:colOff>819151</xdr:colOff>
      <xdr:row>3</xdr:row>
      <xdr:rowOff>87629</xdr:rowOff>
    </xdr:to>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52332CEF-82EA-4B86-B28E-3F0E4F5AB48F}"/>
            </a:ext>
          </a:extLst>
        </xdr:cNvPr>
        <xdr:cNvSpPr/>
      </xdr:nvSpPr>
      <xdr:spPr>
        <a:xfrm>
          <a:off x="10277475" y="123825"/>
          <a:ext cx="1152526" cy="506729"/>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Dashboard</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144780</xdr:colOff>
      <xdr:row>1</xdr:row>
      <xdr:rowOff>99060</xdr:rowOff>
    </xdr:from>
    <xdr:to>
      <xdr:col>12</xdr:col>
      <xdr:colOff>449580</xdr:colOff>
      <xdr:row>16</xdr:row>
      <xdr:rowOff>99060</xdr:rowOff>
    </xdr:to>
    <xdr:graphicFrame macro="">
      <xdr:nvGraphicFramePr>
        <xdr:cNvPr id="2" name="Chart 1">
          <a:extLst>
            <a:ext uri="{FF2B5EF4-FFF2-40B4-BE49-F238E27FC236}">
              <a16:creationId xmlns:a16="http://schemas.microsoft.com/office/drawing/2014/main" id="{9D260D63-4757-8528-4626-4E52CDF4FF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198120</xdr:colOff>
      <xdr:row>20</xdr:row>
      <xdr:rowOff>68580</xdr:rowOff>
    </xdr:from>
    <xdr:to>
      <xdr:col>10</xdr:col>
      <xdr:colOff>30480</xdr:colOff>
      <xdr:row>35</xdr:row>
      <xdr:rowOff>83820</xdr:rowOff>
    </xdr:to>
    <xdr:graphicFrame macro="">
      <xdr:nvGraphicFramePr>
        <xdr:cNvPr id="4" name="Chart 3">
          <a:extLst>
            <a:ext uri="{FF2B5EF4-FFF2-40B4-BE49-F238E27FC236}">
              <a16:creationId xmlns:a16="http://schemas.microsoft.com/office/drawing/2014/main" id="{A483902D-061E-F13C-C40D-FDEA1E80E6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121920</xdr:colOff>
      <xdr:row>37</xdr:row>
      <xdr:rowOff>15240</xdr:rowOff>
    </xdr:from>
    <xdr:to>
      <xdr:col>10</xdr:col>
      <xdr:colOff>426720</xdr:colOff>
      <xdr:row>52</xdr:row>
      <xdr:rowOff>15240</xdr:rowOff>
    </xdr:to>
    <xdr:graphicFrame macro="">
      <xdr:nvGraphicFramePr>
        <xdr:cNvPr id="6" name="Chart 5">
          <a:extLst>
            <a:ext uri="{FF2B5EF4-FFF2-40B4-BE49-F238E27FC236}">
              <a16:creationId xmlns:a16="http://schemas.microsoft.com/office/drawing/2014/main" id="{CA18FE82-3DD8-47F3-9E38-3183B4E82D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449580</xdr:colOff>
      <xdr:row>37</xdr:row>
      <xdr:rowOff>106680</xdr:rowOff>
    </xdr:from>
    <xdr:to>
      <xdr:col>14</xdr:col>
      <xdr:colOff>436245</xdr:colOff>
      <xdr:row>51</xdr:row>
      <xdr:rowOff>17145</xdr:rowOff>
    </xdr:to>
    <mc:AlternateContent xmlns:mc="http://schemas.openxmlformats.org/markup-compatibility/2006" xmlns:a14="http://schemas.microsoft.com/office/drawing/2010/main">
      <mc:Choice Requires="a14">
        <xdr:graphicFrame macro="">
          <xdr:nvGraphicFramePr>
            <xdr:cNvPr id="7" name="PRIORITY">
              <a:extLst>
                <a:ext uri="{FF2B5EF4-FFF2-40B4-BE49-F238E27FC236}">
                  <a16:creationId xmlns:a16="http://schemas.microsoft.com/office/drawing/2014/main" id="{F2D41B58-4972-722B-9A69-B5ABF3E09C30}"/>
                </a:ext>
              </a:extLst>
            </xdr:cNvPr>
            <xdr:cNvGraphicFramePr/>
          </xdr:nvGraphicFramePr>
          <xdr:xfrm>
            <a:off x="0" y="0"/>
            <a:ext cx="0" cy="0"/>
          </xdr:xfrm>
          <a:graphic>
            <a:graphicData uri="http://schemas.microsoft.com/office/drawing/2010/slicer">
              <sle:slicer xmlns:sle="http://schemas.microsoft.com/office/drawing/2010/slicer" name="PRIORITY"/>
            </a:graphicData>
          </a:graphic>
        </xdr:graphicFrame>
      </mc:Choice>
      <mc:Fallback xmlns="">
        <xdr:sp macro="" textlink="">
          <xdr:nvSpPr>
            <xdr:cNvPr id="0" name=""/>
            <xdr:cNvSpPr>
              <a:spLocks noTextEdit="1"/>
            </xdr:cNvSpPr>
          </xdr:nvSpPr>
          <xdr:spPr>
            <a:xfrm>
              <a:off x="8557260" y="6873240"/>
              <a:ext cx="1828800" cy="2466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173355</xdr:colOff>
      <xdr:row>22</xdr:row>
      <xdr:rowOff>59055</xdr:rowOff>
    </xdr:from>
    <xdr:to>
      <xdr:col>17</xdr:col>
      <xdr:colOff>164465</xdr:colOff>
      <xdr:row>29</xdr:row>
      <xdr:rowOff>20955</xdr:rowOff>
    </xdr:to>
    <mc:AlternateContent xmlns:mc="http://schemas.openxmlformats.org/markup-compatibility/2006" xmlns:a14="http://schemas.microsoft.com/office/drawing/2010/main">
      <mc:Choice Requires="a14">
        <xdr:graphicFrame macro="">
          <xdr:nvGraphicFramePr>
            <xdr:cNvPr id="5" name="INT / EXT">
              <a:extLst>
                <a:ext uri="{FF2B5EF4-FFF2-40B4-BE49-F238E27FC236}">
                  <a16:creationId xmlns:a16="http://schemas.microsoft.com/office/drawing/2014/main" id="{CC0F557C-97AB-6510-A41C-42A539F0BD7C}"/>
                </a:ext>
              </a:extLst>
            </xdr:cNvPr>
            <xdr:cNvGraphicFramePr/>
          </xdr:nvGraphicFramePr>
          <xdr:xfrm>
            <a:off x="0" y="0"/>
            <a:ext cx="0" cy="0"/>
          </xdr:xfrm>
          <a:graphic>
            <a:graphicData uri="http://schemas.microsoft.com/office/drawing/2010/slicer">
              <sle:slicer xmlns:sle="http://schemas.microsoft.com/office/drawing/2010/slicer" name="INT / EXT"/>
            </a:graphicData>
          </a:graphic>
        </xdr:graphicFrame>
      </mc:Choice>
      <mc:Fallback xmlns="">
        <xdr:sp macro="" textlink="">
          <xdr:nvSpPr>
            <xdr:cNvPr id="0" name=""/>
            <xdr:cNvSpPr>
              <a:spLocks noTextEdit="1"/>
            </xdr:cNvSpPr>
          </xdr:nvSpPr>
          <xdr:spPr>
            <a:xfrm>
              <a:off x="11370945" y="4036695"/>
              <a:ext cx="1826895" cy="123253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xdr:from>
      <xdr:col>5</xdr:col>
      <xdr:colOff>838200</xdr:colOff>
      <xdr:row>0</xdr:row>
      <xdr:rowOff>0</xdr:rowOff>
    </xdr:from>
    <xdr:to>
      <xdr:col>5</xdr:col>
      <xdr:colOff>1996441</xdr:colOff>
      <xdr:row>2</xdr:row>
      <xdr:rowOff>83819</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7CB31BB4-DD10-4D07-B079-E365CDD1325A}"/>
            </a:ext>
          </a:extLst>
        </xdr:cNvPr>
        <xdr:cNvSpPr/>
      </xdr:nvSpPr>
      <xdr:spPr>
        <a:xfrm>
          <a:off x="7991475" y="297180"/>
          <a:ext cx="1158241" cy="501014"/>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Dashboard</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7</xdr:col>
      <xdr:colOff>0</xdr:colOff>
      <xdr:row>12</xdr:row>
      <xdr:rowOff>0</xdr:rowOff>
    </xdr:from>
    <xdr:to>
      <xdr:col>17</xdr:col>
      <xdr:colOff>514922</xdr:colOff>
      <xdr:row>21</xdr:row>
      <xdr:rowOff>93494</xdr:rowOff>
    </xdr:to>
    <xdr:pic>
      <xdr:nvPicPr>
        <xdr:cNvPr id="2" name="Picture 1">
          <a:extLst>
            <a:ext uri="{FF2B5EF4-FFF2-40B4-BE49-F238E27FC236}">
              <a16:creationId xmlns:a16="http://schemas.microsoft.com/office/drawing/2014/main" id="{16F84375-668A-AEF8-7BB6-16695BE8479B}"/>
            </a:ext>
          </a:extLst>
        </xdr:cNvPr>
        <xdr:cNvPicPr>
          <a:picLocks noChangeAspect="1"/>
        </xdr:cNvPicPr>
      </xdr:nvPicPr>
      <xdr:blipFill>
        <a:blip xmlns:r="http://schemas.openxmlformats.org/officeDocument/2006/relationships" r:embed="rId1"/>
        <a:stretch>
          <a:fillRect/>
        </a:stretch>
      </xdr:blipFill>
      <xdr:spPr>
        <a:xfrm>
          <a:off x="4267200" y="2171700"/>
          <a:ext cx="6599492" cy="1722269"/>
        </a:xfrm>
        <a:prstGeom prst="rect">
          <a:avLst/>
        </a:prstGeom>
      </xdr:spPr>
    </xdr:pic>
    <xdr:clientData/>
  </xdr:twoCellAnchor>
  <xdr:twoCellAnchor>
    <xdr:from>
      <xdr:col>11</xdr:col>
      <xdr:colOff>57150</xdr:colOff>
      <xdr:row>12</xdr:row>
      <xdr:rowOff>0</xdr:rowOff>
    </xdr:from>
    <xdr:to>
      <xdr:col>11</xdr:col>
      <xdr:colOff>400050</xdr:colOff>
      <xdr:row>13</xdr:row>
      <xdr:rowOff>95250</xdr:rowOff>
    </xdr:to>
    <xdr:sp macro="" textlink="">
      <xdr:nvSpPr>
        <xdr:cNvPr id="3" name="Oval 2">
          <a:extLst>
            <a:ext uri="{FF2B5EF4-FFF2-40B4-BE49-F238E27FC236}">
              <a16:creationId xmlns:a16="http://schemas.microsoft.com/office/drawing/2014/main" id="{3E061134-7B69-2130-0E30-73FD97F544BC}"/>
            </a:ext>
          </a:extLst>
        </xdr:cNvPr>
        <xdr:cNvSpPr/>
      </xdr:nvSpPr>
      <xdr:spPr>
        <a:xfrm>
          <a:off x="6762750" y="2171700"/>
          <a:ext cx="342900" cy="2762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7</xdr:col>
      <xdr:colOff>0</xdr:colOff>
      <xdr:row>26</xdr:row>
      <xdr:rowOff>0</xdr:rowOff>
    </xdr:from>
    <xdr:to>
      <xdr:col>17</xdr:col>
      <xdr:colOff>229148</xdr:colOff>
      <xdr:row>35</xdr:row>
      <xdr:rowOff>59201</xdr:rowOff>
    </xdr:to>
    <xdr:pic>
      <xdr:nvPicPr>
        <xdr:cNvPr id="4" name="Picture 3">
          <a:extLst>
            <a:ext uri="{FF2B5EF4-FFF2-40B4-BE49-F238E27FC236}">
              <a16:creationId xmlns:a16="http://schemas.microsoft.com/office/drawing/2014/main" id="{214126C4-7994-FD59-B5D0-9BD414181959}"/>
            </a:ext>
          </a:extLst>
        </xdr:cNvPr>
        <xdr:cNvPicPr>
          <a:picLocks noChangeAspect="1"/>
        </xdr:cNvPicPr>
      </xdr:nvPicPr>
      <xdr:blipFill>
        <a:blip xmlns:r="http://schemas.openxmlformats.org/officeDocument/2006/relationships" r:embed="rId2"/>
        <a:stretch>
          <a:fillRect/>
        </a:stretch>
      </xdr:blipFill>
      <xdr:spPr>
        <a:xfrm>
          <a:off x="4267200" y="4705350"/>
          <a:ext cx="6325148" cy="1684166"/>
        </a:xfrm>
        <a:prstGeom prst="rect">
          <a:avLst/>
        </a:prstGeom>
      </xdr:spPr>
    </xdr:pic>
    <xdr:clientData/>
  </xdr:twoCellAnchor>
  <xdr:twoCellAnchor>
    <xdr:from>
      <xdr:col>11</xdr:col>
      <xdr:colOff>11429</xdr:colOff>
      <xdr:row>26</xdr:row>
      <xdr:rowOff>0</xdr:rowOff>
    </xdr:from>
    <xdr:to>
      <xdr:col>11</xdr:col>
      <xdr:colOff>600074</xdr:colOff>
      <xdr:row>31</xdr:row>
      <xdr:rowOff>133350</xdr:rowOff>
    </xdr:to>
    <xdr:sp macro="" textlink="">
      <xdr:nvSpPr>
        <xdr:cNvPr id="5" name="Oval 4">
          <a:extLst>
            <a:ext uri="{FF2B5EF4-FFF2-40B4-BE49-F238E27FC236}">
              <a16:creationId xmlns:a16="http://schemas.microsoft.com/office/drawing/2014/main" id="{7DC33E18-5CBC-62F7-F74A-4749F09AD63D}"/>
            </a:ext>
          </a:extLst>
        </xdr:cNvPr>
        <xdr:cNvSpPr/>
      </xdr:nvSpPr>
      <xdr:spPr>
        <a:xfrm>
          <a:off x="6717029" y="4705350"/>
          <a:ext cx="588645" cy="10382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76200</xdr:colOff>
      <xdr:row>37</xdr:row>
      <xdr:rowOff>133350</xdr:rowOff>
    </xdr:from>
    <xdr:to>
      <xdr:col>13</xdr:col>
      <xdr:colOff>1906</xdr:colOff>
      <xdr:row>40</xdr:row>
      <xdr:rowOff>83819</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99FB137C-2D5F-415B-9385-BE8F6CB00467}"/>
            </a:ext>
          </a:extLst>
        </xdr:cNvPr>
        <xdr:cNvSpPr/>
      </xdr:nvSpPr>
      <xdr:spPr>
        <a:xfrm>
          <a:off x="6781800" y="6829425"/>
          <a:ext cx="1144906" cy="493394"/>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Dashboard</a:t>
          </a:r>
        </a:p>
      </xdr:txBody>
    </xdr:sp>
    <xdr:clientData/>
  </xdr:twoCellAnchor>
  <xdr:twoCellAnchor editAs="oneCell">
    <xdr:from>
      <xdr:col>18</xdr:col>
      <xdr:colOff>497205</xdr:colOff>
      <xdr:row>50</xdr:row>
      <xdr:rowOff>140970</xdr:rowOff>
    </xdr:from>
    <xdr:to>
      <xdr:col>20</xdr:col>
      <xdr:colOff>434440</xdr:colOff>
      <xdr:row>56</xdr:row>
      <xdr:rowOff>131539</xdr:rowOff>
    </xdr:to>
    <xdr:pic>
      <xdr:nvPicPr>
        <xdr:cNvPr id="7" name="Picture 6">
          <a:extLst>
            <a:ext uri="{FF2B5EF4-FFF2-40B4-BE49-F238E27FC236}">
              <a16:creationId xmlns:a16="http://schemas.microsoft.com/office/drawing/2014/main" id="{597FAAA9-0E34-B76A-F06B-FB42B4A3B4E8}"/>
            </a:ext>
          </a:extLst>
        </xdr:cNvPr>
        <xdr:cNvPicPr>
          <a:picLocks noChangeAspect="1"/>
        </xdr:cNvPicPr>
      </xdr:nvPicPr>
      <xdr:blipFill>
        <a:blip xmlns:r="http://schemas.openxmlformats.org/officeDocument/2006/relationships" r:embed="rId4"/>
        <a:stretch>
          <a:fillRect/>
        </a:stretch>
      </xdr:blipFill>
      <xdr:spPr>
        <a:xfrm>
          <a:off x="11746230" y="9189720"/>
          <a:ext cx="1152625" cy="1089754"/>
        </a:xfrm>
        <a:prstGeom prst="rect">
          <a:avLst/>
        </a:prstGeom>
      </xdr:spPr>
    </xdr:pic>
    <xdr:clientData/>
  </xdr:twoCellAnchor>
  <xdr:twoCellAnchor editAs="oneCell">
    <xdr:from>
      <xdr:col>18</xdr:col>
      <xdr:colOff>514350</xdr:colOff>
      <xdr:row>58</xdr:row>
      <xdr:rowOff>9525</xdr:rowOff>
    </xdr:from>
    <xdr:to>
      <xdr:col>20</xdr:col>
      <xdr:colOff>398145</xdr:colOff>
      <xdr:row>63</xdr:row>
      <xdr:rowOff>129540</xdr:rowOff>
    </xdr:to>
    <xdr:pic>
      <xdr:nvPicPr>
        <xdr:cNvPr id="8" name="Picture 7">
          <a:extLst>
            <a:ext uri="{FF2B5EF4-FFF2-40B4-BE49-F238E27FC236}">
              <a16:creationId xmlns:a16="http://schemas.microsoft.com/office/drawing/2014/main" id="{F36D8CA3-2297-27D7-6A69-5642058DD9A6}"/>
            </a:ext>
          </a:extLst>
        </xdr:cNvPr>
        <xdr:cNvPicPr>
          <a:picLocks noChangeAspect="1"/>
        </xdr:cNvPicPr>
      </xdr:nvPicPr>
      <xdr:blipFill rotWithShape="1">
        <a:blip xmlns:r="http://schemas.openxmlformats.org/officeDocument/2006/relationships" r:embed="rId5"/>
        <a:srcRect l="7589" t="10153" r="5208" b="7827"/>
        <a:stretch/>
      </xdr:blipFill>
      <xdr:spPr>
        <a:xfrm>
          <a:off x="11763375" y="10506075"/>
          <a:ext cx="1110615" cy="1015365"/>
        </a:xfrm>
        <a:prstGeom prst="rect">
          <a:avLst/>
        </a:prstGeom>
      </xdr:spPr>
    </xdr:pic>
    <xdr:clientData/>
  </xdr:twoCellAnchor>
  <xdr:twoCellAnchor editAs="oneCell">
    <xdr:from>
      <xdr:col>18</xdr:col>
      <xdr:colOff>535305</xdr:colOff>
      <xdr:row>65</xdr:row>
      <xdr:rowOff>49530</xdr:rowOff>
    </xdr:from>
    <xdr:to>
      <xdr:col>20</xdr:col>
      <xdr:colOff>514452</xdr:colOff>
      <xdr:row>71</xdr:row>
      <xdr:rowOff>15330</xdr:rowOff>
    </xdr:to>
    <xdr:pic>
      <xdr:nvPicPr>
        <xdr:cNvPr id="9" name="Picture 8">
          <a:extLst>
            <a:ext uri="{FF2B5EF4-FFF2-40B4-BE49-F238E27FC236}">
              <a16:creationId xmlns:a16="http://schemas.microsoft.com/office/drawing/2014/main" id="{F9C4512A-F5FC-E180-9387-7615DB0A2419}"/>
            </a:ext>
          </a:extLst>
        </xdr:cNvPr>
        <xdr:cNvPicPr>
          <a:picLocks noChangeAspect="1"/>
        </xdr:cNvPicPr>
      </xdr:nvPicPr>
      <xdr:blipFill>
        <a:blip xmlns:r="http://schemas.openxmlformats.org/officeDocument/2006/relationships" r:embed="rId6"/>
        <a:stretch>
          <a:fillRect/>
        </a:stretch>
      </xdr:blipFill>
      <xdr:spPr>
        <a:xfrm>
          <a:off x="11784330" y="11812905"/>
          <a:ext cx="1194537" cy="1044030"/>
        </a:xfrm>
        <a:prstGeom prst="rect">
          <a:avLst/>
        </a:prstGeom>
      </xdr:spPr>
    </xdr:pic>
    <xdr:clientData/>
  </xdr:twoCellAnchor>
  <xdr:twoCellAnchor editAs="oneCell">
    <xdr:from>
      <xdr:col>18</xdr:col>
      <xdr:colOff>544830</xdr:colOff>
      <xdr:row>72</xdr:row>
      <xdr:rowOff>144780</xdr:rowOff>
    </xdr:from>
    <xdr:to>
      <xdr:col>20</xdr:col>
      <xdr:colOff>512547</xdr:colOff>
      <xdr:row>78</xdr:row>
      <xdr:rowOff>116295</xdr:rowOff>
    </xdr:to>
    <xdr:pic>
      <xdr:nvPicPr>
        <xdr:cNvPr id="10" name="Picture 9">
          <a:extLst>
            <a:ext uri="{FF2B5EF4-FFF2-40B4-BE49-F238E27FC236}">
              <a16:creationId xmlns:a16="http://schemas.microsoft.com/office/drawing/2014/main" id="{153FCEFA-CC37-3F1D-6B28-34E7B064B046}"/>
            </a:ext>
          </a:extLst>
        </xdr:cNvPr>
        <xdr:cNvPicPr>
          <a:picLocks noChangeAspect="1"/>
        </xdr:cNvPicPr>
      </xdr:nvPicPr>
      <xdr:blipFill>
        <a:blip xmlns:r="http://schemas.openxmlformats.org/officeDocument/2006/relationships" r:embed="rId6"/>
        <a:stretch>
          <a:fillRect/>
        </a:stretch>
      </xdr:blipFill>
      <xdr:spPr>
        <a:xfrm>
          <a:off x="11793855" y="13174980"/>
          <a:ext cx="1194537" cy="1057365"/>
        </a:xfrm>
        <a:prstGeom prst="rect">
          <a:avLst/>
        </a:prstGeom>
      </xdr:spPr>
    </xdr:pic>
    <xdr:clientData/>
  </xdr:twoCellAnchor>
  <xdr:twoCellAnchor>
    <xdr:from>
      <xdr:col>20</xdr:col>
      <xdr:colOff>91440</xdr:colOff>
      <xdr:row>72</xdr:row>
      <xdr:rowOff>121920</xdr:rowOff>
    </xdr:from>
    <xdr:to>
      <xdr:col>20</xdr:col>
      <xdr:colOff>533400</xdr:colOff>
      <xdr:row>74</xdr:row>
      <xdr:rowOff>57150</xdr:rowOff>
    </xdr:to>
    <xdr:sp macro="" textlink="">
      <xdr:nvSpPr>
        <xdr:cNvPr id="11" name="Oval 10">
          <a:extLst>
            <a:ext uri="{FF2B5EF4-FFF2-40B4-BE49-F238E27FC236}">
              <a16:creationId xmlns:a16="http://schemas.microsoft.com/office/drawing/2014/main" id="{646B1932-75C7-D4C1-004C-49A7959CE150}"/>
            </a:ext>
          </a:extLst>
        </xdr:cNvPr>
        <xdr:cNvSpPr/>
      </xdr:nvSpPr>
      <xdr:spPr>
        <a:xfrm>
          <a:off x="12559665" y="13152120"/>
          <a:ext cx="441960" cy="297180"/>
        </a:xfrm>
        <a:prstGeom prst="ellipse">
          <a:avLst/>
        </a:prstGeom>
        <a:noFill/>
        <a:ln w="28575">
          <a:solidFill>
            <a:srgbClr val="F3503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211455</xdr:colOff>
      <xdr:row>80</xdr:row>
      <xdr:rowOff>116205</xdr:rowOff>
    </xdr:from>
    <xdr:to>
      <xdr:col>13</xdr:col>
      <xdr:colOff>129541</xdr:colOff>
      <xdr:row>83</xdr:row>
      <xdr:rowOff>80009</xdr:rowOff>
    </xdr:to>
    <xdr:sp macro="" textlink="">
      <xdr:nvSpPr>
        <xdr:cNvPr id="12" name="Rectangle: Rounded Corners 11">
          <a:hlinkClick xmlns:r="http://schemas.openxmlformats.org/officeDocument/2006/relationships" r:id="rId3"/>
          <a:extLst>
            <a:ext uri="{FF2B5EF4-FFF2-40B4-BE49-F238E27FC236}">
              <a16:creationId xmlns:a16="http://schemas.microsoft.com/office/drawing/2014/main" id="{B7FA6586-C3B1-BC5C-24EB-C86BB86C35F5}"/>
            </a:ext>
          </a:extLst>
        </xdr:cNvPr>
        <xdr:cNvSpPr/>
      </xdr:nvSpPr>
      <xdr:spPr>
        <a:xfrm>
          <a:off x="7193280" y="14594205"/>
          <a:ext cx="1137286" cy="506729"/>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Dashboard</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0.01191</cdr:x>
      <cdr:y>0.01073</cdr:y>
    </cdr:from>
    <cdr:to>
      <cdr:x>0.15953</cdr:x>
      <cdr:y>0.12604</cdr:y>
    </cdr:to>
    <cdr:sp macro="" textlink="">
      <cdr:nvSpPr>
        <cdr:cNvPr id="2" name="Rectangle 1">
          <a:extLst xmlns:a="http://schemas.openxmlformats.org/drawingml/2006/main">
            <a:ext uri="{FF2B5EF4-FFF2-40B4-BE49-F238E27FC236}">
              <a16:creationId xmlns:a16="http://schemas.microsoft.com/office/drawing/2014/main" id="{64170640-EC6A-8F6B-ADEB-D93B1B17C9E6}"/>
            </a:ext>
          </a:extLst>
        </cdr:cNvPr>
        <cdr:cNvSpPr/>
      </cdr:nvSpPr>
      <cdr:spPr>
        <a:xfrm xmlns:a="http://schemas.openxmlformats.org/drawingml/2006/main">
          <a:off x="47599" y="28575"/>
          <a:ext cx="589760" cy="307038"/>
        </a:xfrm>
        <a:prstGeom xmlns:a="http://schemas.openxmlformats.org/drawingml/2006/main" prst="rect">
          <a:avLst/>
        </a:prstGeom>
        <a:solidFill xmlns:a="http://schemas.openxmlformats.org/drawingml/2006/main">
          <a:srgbClr val="E5E5E5"/>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0.15473</cdr:x>
      <cdr:y>0</cdr:y>
    </cdr:from>
    <cdr:to>
      <cdr:x>0.30236</cdr:x>
      <cdr:y>0.11531</cdr:y>
    </cdr:to>
    <cdr:sp macro="" textlink="">
      <cdr:nvSpPr>
        <cdr:cNvPr id="4" name="Rectangle 3">
          <a:extLst xmlns:a="http://schemas.openxmlformats.org/drawingml/2006/main">
            <a:ext uri="{FF2B5EF4-FFF2-40B4-BE49-F238E27FC236}">
              <a16:creationId xmlns:a16="http://schemas.microsoft.com/office/drawing/2014/main" id="{D643B9BC-A497-386A-64DE-0AA4CA3707A6}"/>
            </a:ext>
          </a:extLst>
        </cdr:cNvPr>
        <cdr:cNvSpPr/>
      </cdr:nvSpPr>
      <cdr:spPr>
        <a:xfrm xmlns:a="http://schemas.openxmlformats.org/drawingml/2006/main">
          <a:off x="625837" y="0"/>
          <a:ext cx="597061" cy="305548"/>
        </a:xfrm>
        <a:prstGeom xmlns:a="http://schemas.openxmlformats.org/drawingml/2006/main" prst="rect">
          <a:avLst/>
        </a:prstGeom>
        <a:solidFill xmlns:a="http://schemas.openxmlformats.org/drawingml/2006/main">
          <a:srgbClr val="E5E5E5"/>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3.xml><?xml version="1.0" encoding="utf-8"?>
<c:userShapes xmlns:c="http://schemas.openxmlformats.org/drawingml/2006/chart">
  <cdr:relSizeAnchor xmlns:cdr="http://schemas.openxmlformats.org/drawingml/2006/chartDrawing">
    <cdr:from>
      <cdr:x>0.16111</cdr:x>
      <cdr:y>0.00185</cdr:y>
    </cdr:from>
    <cdr:to>
      <cdr:x>0.82762</cdr:x>
      <cdr:y>0.12935</cdr:y>
    </cdr:to>
    <cdr:sp macro="" textlink="">
      <cdr:nvSpPr>
        <cdr:cNvPr id="2" name="TextBox 79">
          <a:extLst xmlns:a="http://schemas.openxmlformats.org/drawingml/2006/main">
            <a:ext uri="{FF2B5EF4-FFF2-40B4-BE49-F238E27FC236}">
              <a16:creationId xmlns:a16="http://schemas.microsoft.com/office/drawing/2014/main" id="{53365C14-5884-86A8-689F-534F39B25833}"/>
            </a:ext>
          </a:extLst>
        </cdr:cNvPr>
        <cdr:cNvSpPr txBox="1"/>
      </cdr:nvSpPr>
      <cdr:spPr>
        <a:xfrm xmlns:a="http://schemas.openxmlformats.org/drawingml/2006/main">
          <a:off x="736600" y="5080"/>
          <a:ext cx="3047270" cy="3497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GB" sz="1400" b="1" baseline="0">
              <a:solidFill>
                <a:srgbClr val="2B2B2D"/>
              </a:solidFill>
            </a:rPr>
            <a:t>Risk By Department</a:t>
          </a:r>
          <a:endParaRPr lang="en-GB" sz="1400" b="1">
            <a:solidFill>
              <a:srgbClr val="2B2B2D"/>
            </a:solidFill>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0.10612</cdr:x>
      <cdr:y>0</cdr:y>
    </cdr:from>
    <cdr:to>
      <cdr:x>0.85408</cdr:x>
      <cdr:y>0.16876</cdr:y>
    </cdr:to>
    <cdr:sp macro="" textlink="">
      <cdr:nvSpPr>
        <cdr:cNvPr id="2" name="TextBox 121">
          <a:extLst xmlns:a="http://schemas.openxmlformats.org/drawingml/2006/main">
            <a:ext uri="{FF2B5EF4-FFF2-40B4-BE49-F238E27FC236}">
              <a16:creationId xmlns:a16="http://schemas.microsoft.com/office/drawing/2014/main" id="{A6933E27-97B7-EED7-86A5-95A338112AE0}"/>
            </a:ext>
          </a:extLst>
        </cdr:cNvPr>
        <cdr:cNvSpPr txBox="1"/>
      </cdr:nvSpPr>
      <cdr:spPr>
        <a:xfrm xmlns:a="http://schemas.openxmlformats.org/drawingml/2006/main">
          <a:off x="431800" y="0"/>
          <a:ext cx="3043515" cy="462929"/>
        </a:xfrm>
        <a:prstGeom xmlns:a="http://schemas.openxmlformats.org/drawingml/2006/main" prst="rect">
          <a:avLst/>
        </a:prstGeom>
        <a:noFill xmlns:a="http://schemas.openxmlformats.org/drawingml/2006/main"/>
        <a:ln xmlns:a="http://schemas.openxmlformats.org/drawingml/2006/main" w="57150">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marL="0" indent="0" algn="ctr"/>
          <a:r>
            <a:rPr lang="en-GB" sz="1400" b="1" i="0" u="none" strike="noStrike">
              <a:solidFill>
                <a:schemeClr val="tx1"/>
              </a:solidFill>
              <a:latin typeface="+mn-lt"/>
              <a:ea typeface="Calibri"/>
              <a:cs typeface="Calibri"/>
            </a:rPr>
            <a:t>Opportunities Status</a:t>
          </a:r>
        </a:p>
      </cdr:txBody>
    </cdr:sp>
  </cdr:relSizeAnchor>
</c:userShapes>
</file>

<file path=xl/drawings/drawing5.xml><?xml version="1.0" encoding="utf-8"?>
<xdr:wsDr xmlns:xdr="http://schemas.openxmlformats.org/drawingml/2006/spreadsheetDrawing" xmlns:a="http://schemas.openxmlformats.org/drawingml/2006/main">
  <xdr:twoCellAnchor>
    <xdr:from>
      <xdr:col>4</xdr:col>
      <xdr:colOff>41910</xdr:colOff>
      <xdr:row>23</xdr:row>
      <xdr:rowOff>38100</xdr:rowOff>
    </xdr:from>
    <xdr:to>
      <xdr:col>10</xdr:col>
      <xdr:colOff>426720</xdr:colOff>
      <xdr:row>37</xdr:row>
      <xdr:rowOff>106680</xdr:rowOff>
    </xdr:to>
    <xdr:graphicFrame macro="">
      <xdr:nvGraphicFramePr>
        <xdr:cNvPr id="10" name="Chart 9">
          <a:extLst>
            <a:ext uri="{FF2B5EF4-FFF2-40B4-BE49-F238E27FC236}">
              <a16:creationId xmlns:a16="http://schemas.microsoft.com/office/drawing/2014/main" id="{F8D1696D-0F57-9959-0EAE-DE76A45744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392430</xdr:colOff>
      <xdr:row>1</xdr:row>
      <xdr:rowOff>123825</xdr:rowOff>
    </xdr:from>
    <xdr:to>
      <xdr:col>8</xdr:col>
      <xdr:colOff>430530</xdr:colOff>
      <xdr:row>16</xdr:row>
      <xdr:rowOff>144780</xdr:rowOff>
    </xdr:to>
    <xdr:graphicFrame macro="">
      <xdr:nvGraphicFramePr>
        <xdr:cNvPr id="2" name="Chart 1">
          <a:extLst>
            <a:ext uri="{FF2B5EF4-FFF2-40B4-BE49-F238E27FC236}">
              <a16:creationId xmlns:a16="http://schemas.microsoft.com/office/drawing/2014/main" id="{34726A38-A003-A088-127F-5AA8EADA2C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9</xdr:col>
      <xdr:colOff>36195</xdr:colOff>
      <xdr:row>1</xdr:row>
      <xdr:rowOff>85725</xdr:rowOff>
    </xdr:from>
    <xdr:to>
      <xdr:col>12</xdr:col>
      <xdr:colOff>17145</xdr:colOff>
      <xdr:row>5</xdr:row>
      <xdr:rowOff>0</xdr:rowOff>
    </xdr:to>
    <mc:AlternateContent xmlns:mc="http://schemas.openxmlformats.org/markup-compatibility/2006" xmlns:a14="http://schemas.microsoft.com/office/drawing/2010/main">
      <mc:Choice Requires="a14">
        <xdr:graphicFrame macro="">
          <xdr:nvGraphicFramePr>
            <xdr:cNvPr id="4" name="INTERNAL/ EXTERNAL">
              <a:extLst>
                <a:ext uri="{FF2B5EF4-FFF2-40B4-BE49-F238E27FC236}">
                  <a16:creationId xmlns:a16="http://schemas.microsoft.com/office/drawing/2014/main" id="{22A33F79-1057-322D-CEBE-B7A89CE0082B}"/>
                </a:ext>
              </a:extLst>
            </xdr:cNvPr>
            <xdr:cNvGraphicFramePr/>
          </xdr:nvGraphicFramePr>
          <xdr:xfrm>
            <a:off x="0" y="0"/>
            <a:ext cx="0" cy="0"/>
          </xdr:xfrm>
          <a:graphic>
            <a:graphicData uri="http://schemas.microsoft.com/office/drawing/2010/slicer">
              <sle:slicer xmlns:sle="http://schemas.microsoft.com/office/drawing/2010/slicer" name="INTERNAL/ EXTERNAL"/>
            </a:graphicData>
          </a:graphic>
        </xdr:graphicFrame>
      </mc:Choice>
      <mc:Fallback xmlns="">
        <xdr:sp macro="" textlink="">
          <xdr:nvSpPr>
            <xdr:cNvPr id="0" name=""/>
            <xdr:cNvSpPr>
              <a:spLocks noTextEdit="1"/>
            </xdr:cNvSpPr>
          </xdr:nvSpPr>
          <xdr:spPr>
            <a:xfrm>
              <a:off x="6757035" y="268605"/>
              <a:ext cx="1813560" cy="64579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15</xdr:col>
      <xdr:colOff>41910</xdr:colOff>
      <xdr:row>1</xdr:row>
      <xdr:rowOff>95250</xdr:rowOff>
    </xdr:from>
    <xdr:to>
      <xdr:col>18</xdr:col>
      <xdr:colOff>36195</xdr:colOff>
      <xdr:row>7</xdr:row>
      <xdr:rowOff>171450</xdr:rowOff>
    </xdr:to>
    <mc:AlternateContent xmlns:mc="http://schemas.openxmlformats.org/markup-compatibility/2006" xmlns:a14="http://schemas.microsoft.com/office/drawing/2010/main">
      <mc:Choice Requires="a14">
        <xdr:graphicFrame macro="">
          <xdr:nvGraphicFramePr>
            <xdr:cNvPr id="6" name="Status">
              <a:extLst>
                <a:ext uri="{FF2B5EF4-FFF2-40B4-BE49-F238E27FC236}">
                  <a16:creationId xmlns:a16="http://schemas.microsoft.com/office/drawing/2014/main" id="{631D7E80-B2D2-C1B5-9115-5C6CE2FB7A37}"/>
                </a:ext>
              </a:extLst>
            </xdr:cNvPr>
            <xdr:cNvGraphicFramePr/>
          </xdr:nvGraphicFramePr>
          <xdr:xfrm>
            <a:off x="0" y="0"/>
            <a:ext cx="0" cy="0"/>
          </xdr:xfrm>
          <a:graphic>
            <a:graphicData uri="http://schemas.microsoft.com/office/drawing/2010/slicer">
              <sle:slicer xmlns:sle="http://schemas.microsoft.com/office/drawing/2010/slicer" name="Status"/>
            </a:graphicData>
          </a:graphic>
        </xdr:graphicFrame>
      </mc:Choice>
      <mc:Fallback xmlns="">
        <xdr:sp macro="" textlink="">
          <xdr:nvSpPr>
            <xdr:cNvPr id="0" name=""/>
            <xdr:cNvSpPr>
              <a:spLocks noTextEdit="1"/>
            </xdr:cNvSpPr>
          </xdr:nvSpPr>
          <xdr:spPr>
            <a:xfrm>
              <a:off x="10420350" y="278130"/>
              <a:ext cx="1823085" cy="117729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327660</xdr:colOff>
      <xdr:row>19</xdr:row>
      <xdr:rowOff>99060</xdr:rowOff>
    </xdr:from>
    <xdr:to>
      <xdr:col>19</xdr:col>
      <xdr:colOff>22860</xdr:colOff>
      <xdr:row>34</xdr:row>
      <xdr:rowOff>99060</xdr:rowOff>
    </xdr:to>
    <xdr:graphicFrame macro="">
      <xdr:nvGraphicFramePr>
        <xdr:cNvPr id="11" name="Chart 10">
          <a:extLst>
            <a:ext uri="{FF2B5EF4-FFF2-40B4-BE49-F238E27FC236}">
              <a16:creationId xmlns:a16="http://schemas.microsoft.com/office/drawing/2014/main" id="{A95D4796-06E4-4CBE-8639-E5C8363635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123825</xdr:colOff>
      <xdr:row>0</xdr:row>
      <xdr:rowOff>144780</xdr:rowOff>
    </xdr:from>
    <xdr:to>
      <xdr:col>10</xdr:col>
      <xdr:colOff>428625</xdr:colOff>
      <xdr:row>15</xdr:row>
      <xdr:rowOff>173355</xdr:rowOff>
    </xdr:to>
    <xdr:graphicFrame macro="">
      <xdr:nvGraphicFramePr>
        <xdr:cNvPr id="2" name="Chart 1">
          <a:extLst>
            <a:ext uri="{FF2B5EF4-FFF2-40B4-BE49-F238E27FC236}">
              <a16:creationId xmlns:a16="http://schemas.microsoft.com/office/drawing/2014/main" id="{D3EA58D8-2BA1-0540-88F7-C49FE64928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104775</xdr:colOff>
      <xdr:row>1</xdr:row>
      <xdr:rowOff>0</xdr:rowOff>
    </xdr:from>
    <xdr:to>
      <xdr:col>14</xdr:col>
      <xdr:colOff>97155</xdr:colOff>
      <xdr:row>14</xdr:row>
      <xdr:rowOff>116205</xdr:rowOff>
    </xdr:to>
    <mc:AlternateContent xmlns:mc="http://schemas.openxmlformats.org/markup-compatibility/2006" xmlns:a14="http://schemas.microsoft.com/office/drawing/2010/main">
      <mc:Choice Requires="a14">
        <xdr:graphicFrame macro="">
          <xdr:nvGraphicFramePr>
            <xdr:cNvPr id="3" name="Internal / External">
              <a:extLst>
                <a:ext uri="{FF2B5EF4-FFF2-40B4-BE49-F238E27FC236}">
                  <a16:creationId xmlns:a16="http://schemas.microsoft.com/office/drawing/2014/main" id="{9EE89917-8B30-7AF4-4AAD-6CC62DB5A859}"/>
                </a:ext>
              </a:extLst>
            </xdr:cNvPr>
            <xdr:cNvGraphicFramePr/>
          </xdr:nvGraphicFramePr>
          <xdr:xfrm>
            <a:off x="0" y="0"/>
            <a:ext cx="0" cy="0"/>
          </xdr:xfrm>
          <a:graphic>
            <a:graphicData uri="http://schemas.microsoft.com/office/drawing/2010/slicer">
              <sle:slicer xmlns:sle="http://schemas.microsoft.com/office/drawing/2010/slicer" name="Internal / External"/>
            </a:graphicData>
          </a:graphic>
        </xdr:graphicFrame>
      </mc:Choice>
      <mc:Fallback xmlns="">
        <xdr:sp macro="" textlink="">
          <xdr:nvSpPr>
            <xdr:cNvPr id="0" name=""/>
            <xdr:cNvSpPr>
              <a:spLocks noTextEdit="1"/>
            </xdr:cNvSpPr>
          </xdr:nvSpPr>
          <xdr:spPr>
            <a:xfrm>
              <a:off x="10932795" y="182880"/>
              <a:ext cx="1821180" cy="249364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381000</xdr:colOff>
      <xdr:row>1</xdr:row>
      <xdr:rowOff>66675</xdr:rowOff>
    </xdr:from>
    <xdr:to>
      <xdr:col>17</xdr:col>
      <xdr:colOff>389890</xdr:colOff>
      <xdr:row>15</xdr:row>
      <xdr:rowOff>19050</xdr:rowOff>
    </xdr:to>
    <mc:AlternateContent xmlns:mc="http://schemas.openxmlformats.org/markup-compatibility/2006" xmlns:a14="http://schemas.microsoft.com/office/drawing/2010/main">
      <mc:Choice Requires="a14">
        <xdr:graphicFrame macro="">
          <xdr:nvGraphicFramePr>
            <xdr:cNvPr id="4" name="Positive / Negative">
              <a:extLst>
                <a:ext uri="{FF2B5EF4-FFF2-40B4-BE49-F238E27FC236}">
                  <a16:creationId xmlns:a16="http://schemas.microsoft.com/office/drawing/2014/main" id="{CCE0CD21-15A7-4453-BB73-AF00D18819AE}"/>
                </a:ext>
              </a:extLst>
            </xdr:cNvPr>
            <xdr:cNvGraphicFramePr/>
          </xdr:nvGraphicFramePr>
          <xdr:xfrm>
            <a:off x="0" y="0"/>
            <a:ext cx="0" cy="0"/>
          </xdr:xfrm>
          <a:graphic>
            <a:graphicData uri="http://schemas.microsoft.com/office/drawing/2010/slicer">
              <sle:slicer xmlns:sle="http://schemas.microsoft.com/office/drawing/2010/slicer" name="Positive / Negative"/>
            </a:graphicData>
          </a:graphic>
        </xdr:graphicFrame>
      </mc:Choice>
      <mc:Fallback xmlns="">
        <xdr:sp macro="" textlink="">
          <xdr:nvSpPr>
            <xdr:cNvPr id="0" name=""/>
            <xdr:cNvSpPr>
              <a:spLocks noTextEdit="1"/>
            </xdr:cNvSpPr>
          </xdr:nvSpPr>
          <xdr:spPr>
            <a:xfrm>
              <a:off x="13068300" y="245745"/>
              <a:ext cx="1847850" cy="248412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373380</xdr:colOff>
      <xdr:row>20</xdr:row>
      <xdr:rowOff>122872</xdr:rowOff>
    </xdr:from>
    <xdr:to>
      <xdr:col>7</xdr:col>
      <xdr:colOff>596265</xdr:colOff>
      <xdr:row>35</xdr:row>
      <xdr:rowOff>164782</xdr:rowOff>
    </xdr:to>
    <xdr:graphicFrame macro="">
      <xdr:nvGraphicFramePr>
        <xdr:cNvPr id="5" name="Chart 4">
          <a:extLst>
            <a:ext uri="{FF2B5EF4-FFF2-40B4-BE49-F238E27FC236}">
              <a16:creationId xmlns:a16="http://schemas.microsoft.com/office/drawing/2014/main" id="{942CA325-72AD-C740-0D4E-D65C99B90C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524963</xdr:colOff>
      <xdr:row>0</xdr:row>
      <xdr:rowOff>9797</xdr:rowOff>
    </xdr:from>
    <xdr:to>
      <xdr:col>3</xdr:col>
      <xdr:colOff>1811656</xdr:colOff>
      <xdr:row>2</xdr:row>
      <xdr:rowOff>153217</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49F93819-F3A0-434E-B497-BD9EF8EE8491}"/>
            </a:ext>
          </a:extLst>
        </xdr:cNvPr>
        <xdr:cNvSpPr/>
      </xdr:nvSpPr>
      <xdr:spPr>
        <a:xfrm>
          <a:off x="8281034" y="363583"/>
          <a:ext cx="1286693" cy="497205"/>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baseline="0"/>
            <a:t>Dashboard</a:t>
          </a:r>
          <a:endParaRPr lang="en-GB" sz="12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1230630</xdr:colOff>
      <xdr:row>0</xdr:row>
      <xdr:rowOff>87630</xdr:rowOff>
    </xdr:from>
    <xdr:to>
      <xdr:col>2</xdr:col>
      <xdr:colOff>2383156</xdr:colOff>
      <xdr:row>2</xdr:row>
      <xdr:rowOff>226694</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DC52F09-6B0A-4CAD-B0A7-8DA395DAEB47}"/>
            </a:ext>
          </a:extLst>
        </xdr:cNvPr>
        <xdr:cNvSpPr/>
      </xdr:nvSpPr>
      <xdr:spPr>
        <a:xfrm>
          <a:off x="6155055" y="87630"/>
          <a:ext cx="1152526" cy="501014"/>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Dashboard</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23</xdr:row>
      <xdr:rowOff>39686</xdr:rowOff>
    </xdr:from>
    <xdr:to>
      <xdr:col>5</xdr:col>
      <xdr:colOff>178594</xdr:colOff>
      <xdr:row>39</xdr:row>
      <xdr:rowOff>83343</xdr:rowOff>
    </xdr:to>
    <xdr:grpSp>
      <xdr:nvGrpSpPr>
        <xdr:cNvPr id="68" name="Group 67">
          <a:extLst>
            <a:ext uri="{FF2B5EF4-FFF2-40B4-BE49-F238E27FC236}">
              <a16:creationId xmlns:a16="http://schemas.microsoft.com/office/drawing/2014/main" id="{5C8DE7FC-634E-5E57-C8D1-F76A4EB2ACC9}"/>
            </a:ext>
          </a:extLst>
        </xdr:cNvPr>
        <xdr:cNvGrpSpPr/>
      </xdr:nvGrpSpPr>
      <xdr:grpSpPr>
        <a:xfrm>
          <a:off x="0" y="7225346"/>
          <a:ext cx="4598194" cy="2847817"/>
          <a:chOff x="468630" y="8450691"/>
          <a:chExt cx="12523470" cy="4405341"/>
        </a:xfrm>
      </xdr:grpSpPr>
      <xdr:pic>
        <xdr:nvPicPr>
          <xdr:cNvPr id="62" name="Picture 61">
            <a:extLst>
              <a:ext uri="{FF2B5EF4-FFF2-40B4-BE49-F238E27FC236}">
                <a16:creationId xmlns:a16="http://schemas.microsoft.com/office/drawing/2014/main" id="{714322F1-0203-8206-76F6-863A76862C46}"/>
              </a:ext>
            </a:extLst>
          </xdr:cNvPr>
          <xdr:cNvPicPr>
            <a:picLocks noChangeAspect="1"/>
          </xdr:cNvPicPr>
        </xdr:nvPicPr>
        <xdr:blipFill>
          <a:blip xmlns:r="http://schemas.openxmlformats.org/officeDocument/2006/relationships" r:embed="rId1"/>
          <a:stretch>
            <a:fillRect/>
          </a:stretch>
        </xdr:blipFill>
        <xdr:spPr>
          <a:xfrm>
            <a:off x="468630" y="8450691"/>
            <a:ext cx="6976236" cy="4320740"/>
          </a:xfrm>
          <a:prstGeom prst="rect">
            <a:avLst/>
          </a:prstGeom>
        </xdr:spPr>
      </xdr:pic>
      <xdr:pic>
        <xdr:nvPicPr>
          <xdr:cNvPr id="67" name="Picture 66">
            <a:extLst>
              <a:ext uri="{FF2B5EF4-FFF2-40B4-BE49-F238E27FC236}">
                <a16:creationId xmlns:a16="http://schemas.microsoft.com/office/drawing/2014/main" id="{76D1041A-870A-C851-C3CC-103E753E6184}"/>
              </a:ext>
            </a:extLst>
          </xdr:cNvPr>
          <xdr:cNvPicPr>
            <a:picLocks noChangeAspect="1"/>
          </xdr:cNvPicPr>
        </xdr:nvPicPr>
        <xdr:blipFill rotWithShape="1">
          <a:blip xmlns:r="http://schemas.openxmlformats.org/officeDocument/2006/relationships" r:embed="rId2"/>
          <a:srcRect l="4844" t="3524" r="2977" b="3026"/>
          <a:stretch/>
        </xdr:blipFill>
        <xdr:spPr>
          <a:xfrm>
            <a:off x="9010650" y="8462009"/>
            <a:ext cx="3981450" cy="4394023"/>
          </a:xfrm>
          <a:prstGeom prst="rect">
            <a:avLst/>
          </a:prstGeom>
        </xdr:spPr>
      </xdr:pic>
    </xdr:grpSp>
    <xdr:clientData/>
  </xdr:twoCellAnchor>
  <xdr:twoCellAnchor editAs="oneCell">
    <xdr:from>
      <xdr:col>0</xdr:col>
      <xdr:colOff>0</xdr:colOff>
      <xdr:row>41</xdr:row>
      <xdr:rowOff>149542</xdr:rowOff>
    </xdr:from>
    <xdr:to>
      <xdr:col>11</xdr:col>
      <xdr:colOff>2130459</xdr:colOff>
      <xdr:row>50</xdr:row>
      <xdr:rowOff>160745</xdr:rowOff>
    </xdr:to>
    <xdr:pic>
      <xdr:nvPicPr>
        <xdr:cNvPr id="69" name="Picture 68">
          <a:extLst>
            <a:ext uri="{FF2B5EF4-FFF2-40B4-BE49-F238E27FC236}">
              <a16:creationId xmlns:a16="http://schemas.microsoft.com/office/drawing/2014/main" id="{07A30B04-C2D5-7D19-3398-EE75CAA9501A}"/>
            </a:ext>
          </a:extLst>
        </xdr:cNvPr>
        <xdr:cNvPicPr>
          <a:picLocks noChangeAspect="1"/>
        </xdr:cNvPicPr>
      </xdr:nvPicPr>
      <xdr:blipFill>
        <a:blip xmlns:r="http://schemas.openxmlformats.org/officeDocument/2006/relationships" r:embed="rId3"/>
        <a:stretch>
          <a:fillRect/>
        </a:stretch>
      </xdr:blipFill>
      <xdr:spPr>
        <a:xfrm>
          <a:off x="838518" y="51227355"/>
          <a:ext cx="12679396" cy="1537584"/>
        </a:xfrm>
        <a:prstGeom prst="rect">
          <a:avLst/>
        </a:prstGeom>
      </xdr:spPr>
    </xdr:pic>
    <xdr:clientData/>
  </xdr:twoCellAnchor>
  <xdr:twoCellAnchor>
    <xdr:from>
      <xdr:col>7</xdr:col>
      <xdr:colOff>36195</xdr:colOff>
      <xdr:row>0</xdr:row>
      <xdr:rowOff>0</xdr:rowOff>
    </xdr:from>
    <xdr:to>
      <xdr:col>7</xdr:col>
      <xdr:colOff>1188721</xdr:colOff>
      <xdr:row>2</xdr:row>
      <xdr:rowOff>0</xdr:rowOff>
    </xdr:to>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2D6904CB-7B06-43AC-940F-67A359CFAED5}"/>
            </a:ext>
          </a:extLst>
        </xdr:cNvPr>
        <xdr:cNvSpPr/>
      </xdr:nvSpPr>
      <xdr:spPr>
        <a:xfrm>
          <a:off x="15485745" y="87630"/>
          <a:ext cx="1152526" cy="502919"/>
        </a:xfrm>
        <a:prstGeom prst="roundRect">
          <a:avLst/>
        </a:prstGeom>
        <a:solidFill>
          <a:srgbClr val="387491"/>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200" b="1"/>
            <a:t>Dashboard</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rren Forder" refreshedDate="45756.622371527781" createdVersion="8" refreshedVersion="8" minRefreshableVersion="3" recordCount="16" xr:uid="{D8C1F743-C187-432A-9041-11A1E345A649}">
  <cacheSource type="worksheet">
    <worksheetSource name="Risks"/>
  </cacheSource>
  <cacheFields count="16">
    <cacheField name="INTERNAL/ EXTERNAL" numFmtId="0">
      <sharedItems containsBlank="1" count="8">
        <s v="Internal  "/>
        <s v="Internal "/>
        <s v="Both "/>
        <m u="1"/>
        <s v="INT" u="1"/>
        <s v="EXT" u="1"/>
        <s v="External" u="1"/>
        <s v="Internal" u="1"/>
      </sharedItems>
    </cacheField>
    <cacheField name="STEEPLE REF" numFmtId="0">
      <sharedItems containsBlank="1" longText="1"/>
    </cacheField>
    <cacheField name="RISK " numFmtId="0">
      <sharedItems/>
    </cacheField>
    <cacheField name="OBJECTIVE RISK    " numFmtId="0">
      <sharedItems containsNonDate="0" containsString="0" containsBlank="1"/>
    </cacheField>
    <cacheField name="OWNER" numFmtId="0">
      <sharedItems containsBlank="1" count="14">
        <s v="MD"/>
        <m/>
        <s v="Directors " u="1"/>
        <s v="Transport " u="1"/>
        <s v="Team Leaders" u="1"/>
        <s v="MD / Technology" u="1"/>
        <s v="All" u="1"/>
        <s v="Engineeirng" u="1"/>
        <s v="tech" u="1"/>
        <s v="Delivery" u="1"/>
        <s v="Sales" u="1"/>
        <s v="Technology/Delivery/ Support/ Engineering" u="1"/>
        <s v="Delivery/ Technology /Company/_x000a_Customer Succsess " u="1"/>
        <s v="MD /Technology" u="1"/>
      </sharedItems>
    </cacheField>
    <cacheField name=" Likelihood " numFmtId="0">
      <sharedItems containsNonDate="0" containsString="0" containsBlank="1"/>
    </cacheField>
    <cacheField name="Severity " numFmtId="0">
      <sharedItems containsNonDate="0" containsString="0" containsBlank="1"/>
    </cacheField>
    <cacheField name="Risk Rating" numFmtId="0">
      <sharedItems containsNonDate="0" containsString="0" containsBlank="1"/>
    </cacheField>
    <cacheField name="Risk Category" numFmtId="0">
      <sharedItems containsNonDate="0" containsString="0" containsBlank="1"/>
    </cacheField>
    <cacheField name="Status" numFmtId="0">
      <sharedItems containsNonDate="0" containsBlank="1" count="6">
        <m/>
        <s v="Mitigated" u="1"/>
        <s v="Open" u="1"/>
        <s v="Closed" u="1"/>
        <s v="Mitigated " u="1"/>
        <s v="Open " u="1"/>
      </sharedItems>
    </cacheField>
    <cacheField name="Year raised/Updated " numFmtId="0">
      <sharedItems containsNonDate="0" containsString="0" containsBlank="1"/>
    </cacheField>
    <cacheField name="RISK CONTROL MEASURES (RCM)" numFmtId="0">
      <sharedItems containsNonDate="0" containsString="0" containsBlank="1"/>
    </cacheField>
    <cacheField name="Residual Likelihood" numFmtId="0">
      <sharedItems containsNonDate="0" containsString="0" containsBlank="1"/>
    </cacheField>
    <cacheField name="Residual Severity" numFmtId="0">
      <sharedItems containsNonDate="0" containsString="0" containsBlank="1"/>
    </cacheField>
    <cacheField name="Residual risk " numFmtId="0">
      <sharedItems containsString="0" containsBlank="1" containsNumber="1" containsInteger="1" minValue="0" maxValue="0"/>
    </cacheField>
    <cacheField name="Residual category " numFmtId="0">
      <sharedItems containsBlank="1"/>
    </cacheField>
  </cacheFields>
  <extLst>
    <ext xmlns:x14="http://schemas.microsoft.com/office/spreadsheetml/2009/9/main" uri="{725AE2AE-9491-48be-B2B4-4EB974FC3084}">
      <x14:pivotCacheDefinition pivotCacheId="1907676976"/>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rren Forder" refreshedDate="45756.62237222222" createdVersion="8" refreshedVersion="8" minRefreshableVersion="3" recordCount="9" xr:uid="{D3EB8DD5-A381-4BC8-9862-7E773E0DDA7E}">
  <cacheSource type="worksheet">
    <worksheetSource name="Busob"/>
  </cacheSource>
  <cacheFields count="12">
    <cacheField name="NUM" numFmtId="0">
      <sharedItems containsNonDate="0" containsString="0" containsBlank="1" containsNumber="1" containsInteger="1" minValue="1" maxValue="9" count="10">
        <m/>
        <n v="1" u="1"/>
        <n v="2" u="1"/>
        <n v="3" u="1"/>
        <n v="4" u="1"/>
        <n v="5" u="1"/>
        <n v="6" u="1"/>
        <n v="7" u="1"/>
        <n v="8" u="1"/>
        <n v="9" u="1"/>
      </sharedItems>
    </cacheField>
    <cacheField name="OBJECTIVE " numFmtId="0">
      <sharedItems containsNonDate="0" containsString="0" containsBlank="1"/>
    </cacheField>
    <cacheField name="RESPONSIBLE _x000a_(TEAM) " numFmtId="0">
      <sharedItems containsNonDate="0" containsBlank="1" count="16">
        <m/>
        <s v="Directors" u="1"/>
        <s v="Lynford &amp; Fiona " u="1"/>
        <s v="All (General)" u="1"/>
        <s v="All ( Sales &amp; Marketing)" u="1"/>
        <s v="Customer Service" u="1"/>
        <s v="Operations team" u="1"/>
        <s v="All ( General) " u="1"/>
        <s v="All" u="1"/>
        <s v="Dedicated Team" u="1"/>
        <s v="Coordination by dedicated team, informational involvement needed from all departments" u="1"/>
        <s v="Marketing and Customer Success" u="1"/>
        <s v="Customer Success" u="1"/>
        <s v="Sales" u="1"/>
        <s v="Delivery " u="1"/>
        <s v="Technology" u="1"/>
      </sharedItems>
    </cacheField>
    <cacheField name="HOW / RESOURCES REQUIRED" numFmtId="0">
      <sharedItems containsNonDate="0" containsString="0" containsBlank="1"/>
    </cacheField>
    <cacheField name="MEASUREMENT_x000a_ (KEY RESULTS TO BE EVALUATED)" numFmtId="0">
      <sharedItems containsNonDate="0" containsString="0" containsBlank="1"/>
    </cacheField>
    <cacheField name="TARGET DATE " numFmtId="0">
      <sharedItems containsNonDate="0" containsString="0" containsBlank="1"/>
    </cacheField>
    <cacheField name="Progress Made to date Q1" numFmtId="17">
      <sharedItems containsNonDate="0" containsString="0" containsBlank="1"/>
    </cacheField>
    <cacheField name="Progress Made to date Q2" numFmtId="17">
      <sharedItems containsNonDate="0" containsString="0" containsBlank="1"/>
    </cacheField>
    <cacheField name="Progress Made to date Q3" numFmtId="17">
      <sharedItems containsNonDate="0" containsString="0" containsBlank="1"/>
    </cacheField>
    <cacheField name="Progress Made to date Q4" numFmtId="0">
      <sharedItems containsNonDate="0" containsString="0" containsBlank="1"/>
    </cacheField>
    <cacheField name="ACHIVED (Y/N)" numFmtId="0">
      <sharedItems containsBlank="1" count="3">
        <s v="No"/>
        <m u="1"/>
        <s v="yes" u="1"/>
      </sharedItems>
    </cacheField>
    <cacheField name="DATE ACHIVED" numFmtId="0">
      <sharedItems containsNonDate="0" containsString="0" containsBlank="1"/>
    </cacheField>
  </cacheFields>
  <extLst>
    <ext xmlns:x14="http://schemas.microsoft.com/office/spreadsheetml/2009/9/main" uri="{725AE2AE-9491-48be-B2B4-4EB974FC3084}">
      <x14:pivotCacheDefinition pivotCacheId="2042767662"/>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rren Forder" refreshedDate="45756.622373958337" createdVersion="8" refreshedVersion="8" minRefreshableVersion="3" recordCount="12" xr:uid="{B69BB1E6-DACC-4013-8F0F-115A11C4D8FB}">
  <cacheSource type="worksheet">
    <worksheetSource name="CI_Log"/>
  </cacheSource>
  <cacheFields count="10">
    <cacheField name="CI Number" numFmtId="0">
      <sharedItems containsNonDate="0" containsString="0" containsBlank="1"/>
    </cacheField>
    <cacheField name="SOURCE" numFmtId="0">
      <sharedItems containsNonDate="0" containsString="0" containsBlank="1"/>
    </cacheField>
    <cacheField name="ACTION / IMPROVEMENT " numFmtId="0">
      <sharedItems containsNonDate="0" containsString="0" containsBlank="1"/>
    </cacheField>
    <cacheField name=" Date Raised" numFmtId="0">
      <sharedItems containsNonDate="0" containsString="0" containsBlank="1"/>
    </cacheField>
    <cacheField name="Process" numFmtId="0">
      <sharedItems containsNonDate="0" containsString="0" containsBlank="1"/>
    </cacheField>
    <cacheField name="Department" numFmtId="0">
      <sharedItems containsNonDate="0" containsBlank="1" count="16">
        <m/>
        <s v="ALL" u="1"/>
        <s v="H&amp;S" u="1"/>
        <s v="Admin " u="1"/>
        <s v="Director" u="1"/>
        <s v="External Consultant" u="1"/>
        <s v="Dev" u="1"/>
        <s v="Media" u="1"/>
        <s v="Quality" u="1"/>
        <s v="Engineering" u="1"/>
        <s v="N/A" u="1"/>
        <s v="Company Wide" u="1"/>
        <s v="Engineering " u="1"/>
        <s v="Desktop dev" u="1"/>
        <s v="MCR" u="1"/>
        <s v="Operations" u="1"/>
      </sharedItems>
    </cacheField>
    <cacheField name="RESPONSIBLE" numFmtId="0">
      <sharedItems containsNonDate="0" containsString="0" containsBlank="1"/>
    </cacheField>
    <cacheField name="ACTION DATE " numFmtId="0">
      <sharedItems containsNonDate="0" containsString="0" containsBlank="1"/>
    </cacheField>
    <cacheField name="STATUS" numFmtId="0">
      <sharedItems containsNonDate="0" containsBlank="1" count="3">
        <m/>
        <s v="Open" u="1"/>
        <s v="Closed" u="1"/>
      </sharedItems>
    </cacheField>
    <cacheField name="Comments/Notes" numFmtId="0">
      <sharedItems containsNonDate="0" containsString="0" containsBlank="1"/>
    </cacheField>
  </cacheFields>
  <extLst>
    <ext xmlns:x14="http://schemas.microsoft.com/office/spreadsheetml/2009/9/main" uri="{725AE2AE-9491-48be-B2B4-4EB974FC3084}">
      <x14:pivotCacheDefinition pivotCacheId="1173674485"/>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rren Forder" refreshedDate="45756.622374074075" createdVersion="8" refreshedVersion="8" minRefreshableVersion="3" recordCount="3" xr:uid="{5F87EF08-75AD-49F5-85F2-63423FB7999C}">
  <cacheSource type="worksheet">
    <worksheetSource name="Table6"/>
  </cacheSource>
  <cacheFields count="17">
    <cacheField name="ID" numFmtId="0">
      <sharedItems containsNonDate="0" containsString="0" containsBlank="1"/>
    </cacheField>
    <cacheField name="Internal / External" numFmtId="0">
      <sharedItems containsNonDate="0" containsBlank="1" count="3">
        <m/>
        <s v="Internal" u="1"/>
        <s v="External" u="1"/>
      </sharedItems>
    </cacheField>
    <cacheField name="STEEPLE REF" numFmtId="0">
      <sharedItems containsNonDate="0" containsString="0" containsBlank="1"/>
    </cacheField>
    <cacheField name="OPPORTUNITY" numFmtId="0">
      <sharedItems containsNonDate="0" containsString="0" containsBlank="1"/>
    </cacheField>
    <cacheField name="Year Identified" numFmtId="0">
      <sharedItems containsNonDate="0" containsString="0" containsBlank="1" containsNumber="1" containsInteger="1" minValue="2022" maxValue="2024" count="4">
        <m/>
        <n v="2024" u="1"/>
        <n v="2022" u="1"/>
        <n v="2023" u="1"/>
      </sharedItems>
    </cacheField>
    <cacheField name="OWNER" numFmtId="0">
      <sharedItems containsNonDate="0" containsBlank="1" count="8">
        <m/>
        <s v="Director" u="1"/>
        <s v="DM" u="1"/>
        <s v="MT" u="1"/>
        <s v="MD" u="1"/>
        <s v="Media/OPS" u="1"/>
        <s v="MD/HR" u="1"/>
        <s v="Management team " u="1"/>
      </sharedItems>
    </cacheField>
    <cacheField name=" Likelihood" numFmtId="0">
      <sharedItems containsNonDate="0" containsString="0" containsBlank="1"/>
    </cacheField>
    <cacheField name="Previous Occurance" numFmtId="0">
      <sharedItems containsNonDate="0" containsString="0" containsBlank="1"/>
    </cacheField>
    <cacheField name="Rating" numFmtId="0">
      <sharedItems containsNonDate="0" containsString="0" containsBlank="1"/>
    </cacheField>
    <cacheField name="Qualification" numFmtId="0">
      <sharedItems containsNonDate="0" containsString="0" containsBlank="1"/>
    </cacheField>
    <cacheField name="STRATEGY TO IMPLEMENT " numFmtId="0">
      <sharedItems containsNonDate="0" containsString="0" containsBlank="1"/>
    </cacheField>
    <cacheField name="Residual Likelyhood" numFmtId="0">
      <sharedItems containsNonDate="0" containsString="0" containsBlank="1"/>
    </cacheField>
    <cacheField name="Residual Previous Occurance" numFmtId="0">
      <sharedItems containsNonDate="0" containsString="0" containsBlank="1"/>
    </cacheField>
    <cacheField name="Residual Rating" numFmtId="0">
      <sharedItems containsString="0" containsBlank="1" containsNumber="1" containsInteger="1" minValue="5" maxValue="5"/>
    </cacheField>
    <cacheField name="Residual Qualification" numFmtId="0">
      <sharedItems containsNonDate="0" containsString="0" containsBlank="1"/>
    </cacheField>
    <cacheField name="Achievable Y/N" numFmtId="0">
      <sharedItems containsNonDate="0" containsString="0" containsBlank="1"/>
    </cacheField>
    <cacheField name="Progress" numFmtId="0">
      <sharedItems containsNonDate="0" containsBlank="1" count="5">
        <m/>
        <s v="Ongoing" u="1"/>
        <s v="Not Started" u="1"/>
        <s v="Completed" u="1"/>
        <s v="Complete" u="1"/>
      </sharedItems>
    </cacheField>
  </cacheFields>
  <extLst>
    <ext xmlns:x14="http://schemas.microsoft.com/office/spreadsheetml/2009/9/main" uri="{725AE2AE-9491-48be-B2B4-4EB974FC3084}">
      <x14:pivotCacheDefinition pivotCacheId="104480044"/>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rren Forder" refreshedDate="45756.622374305553" createdVersion="8" refreshedVersion="8" minRefreshableVersion="3" recordCount="18" xr:uid="{75779DE0-52F1-4E17-8124-6974C72C99F8}">
  <cacheSource type="worksheet">
    <worksheetSource name="Table7"/>
  </cacheSource>
  <cacheFields count="10">
    <cacheField name="PARTY" numFmtId="0">
      <sharedItems/>
    </cacheField>
    <cacheField name="INT / EXT" numFmtId="0">
      <sharedItems containsBlank="1" count="4">
        <s v="INTERNAL"/>
        <s v="EXTERNAL"/>
        <m u="1"/>
        <s v="EXTERNAL " u="1"/>
      </sharedItems>
    </cacheField>
    <cacheField name="NEEDS / EXPECTATIONS" numFmtId="0">
      <sharedItems/>
    </cacheField>
    <cacheField name="Year Identified/     Updated " numFmtId="0">
      <sharedItems containsSemiMixedTypes="0" containsString="0" containsNumber="1" containsInteger="1" minValue="2025" maxValue="2025"/>
    </cacheField>
    <cacheField name="POWER / INTEREST" numFmtId="0">
      <sharedItems containsBlank="1" count="8">
        <s v="Manage "/>
        <s v="Manage closely "/>
        <s v="Keep satisfied"/>
        <s v="Monitor "/>
        <m u="1"/>
        <s v="Keep satisfied " u="1"/>
        <s v="Manage closely" u="1"/>
        <s v="Monitor" u="1"/>
      </sharedItems>
    </cacheField>
    <cacheField name="OBJECTIVES" numFmtId="0">
      <sharedItems containsBlank="1" count="41" longText="1">
        <s v="To create a sustainable and profitable business for the long term that provides a reasonable return on investment."/>
        <s v="Provide a good safe working environment. Manage work force to retain staff, recruit and grow the team as required in line with business objectives."/>
        <s v="Ensure we achieve what was set out and ensure we maintain competitively priced products. Keep all customers satisfied. "/>
        <s v="To ensure we work with them, not be evasive in any way "/>
        <s v="To protect both human and environment in case of an emergency  Provide further and higher level support to company health and safety procedures "/>
        <s v="Keep key supplies close as quality materials are critical to the business."/>
        <s v="Ensure the business operates in a professional manner which complies with any necessary regulation "/>
        <s v="Maintain solid professional partnerships with the key account managers"/>
        <s v="To try and be aware of competitor, product /pricing and strategy"/>
        <s v="Comply with local council expectations "/>
        <s v="Maintain a Safe and secure working environment "/>
        <s v="Be aware and utilise external support when required "/>
        <s v="Use external expertise as and when required to enhance the business and allow us to meet our obligations. "/>
        <s v="To work within the framework that we have been granted "/>
        <s v="Maintain best price and constant updating of vehicles"/>
        <s v="Work closely with to ensure all is well and to adhere to internal rules and regulations "/>
        <s v="To operate within time boundaries, No noise, No mess and as quick as possible and to keep a safe site "/>
        <s v="To maintain the quality management system, ensuring all personnel understand their role and responsibility in adhering to the requirements for a sustainable business. Define business scope, objectives and follow structured procedures internally meeting the requirements of the customers.  "/>
        <s v="Ensure we achieve delivery targets and goals and ensure we maintain competitively priced products. Keep all customers satisfied. " u="1"/>
        <s v="To provide outdoor access to residential areas to allow for works. To have invested interest in fibre technologies  To gain access to fibreoptic internet access  " u="1"/>
        <s v="Internal – service and maintain equipment/vehicles External – Create a safe working environment for all contractors " u="1"/>
        <s v="To protect both human and environment in case of an emergency                                              Provide further and higher level support to company health and safety procedures " u="1"/>
        <s v="Maintain a working relationship but ensuring the payment timelines are kept" u="1"/>
        <m u="1"/>
        <s v="To create a sustainable and profitable business for the long term that provides a reasonable return for the company. " u="1"/>
        <s v="Provide a good safe working environment. Manage work force to retain staff, recruit and grow the team as required in line with business objectives. Career progression opportunities.  Adherence to company ISMS and Quality policies and procedures. " u="1"/>
        <s v="Retain customers, grow the account, build solid working relationships and to provide an excellent service whilst increasing customer base. Become the ISO / Training provider of choice. " u="1"/>
        <s v="Retain working relationships." u="1"/>
        <s v="Comply with individual requirements as agreed" u="1"/>
        <s v="Keep in line with agreed facilities." u="1"/>
        <s v="Ensuring that we comply with all statuary regulation requirements. Advice and support." u="1"/>
        <s v="Building maintenance. Clear communication, " u="1"/>
        <s v="Keep neighbours happy and informed. " u="1"/>
        <s v="Ensuring compliance with all regulations " u="1"/>
        <s v="Inform of changes or issues" u="1"/>
        <s v="Respond and or reduce eliminate." u="1"/>
        <s v="Company with all legal requirements." u="1"/>
        <s v="Business opportunities, networking" u="1"/>
        <s v="Competition for trade volume, shipping routes_x000a_" u="1"/>
        <s v="Retain customers, grow the account, build solid working relationships and to provide an excellent service whilst increasing customer base." u="1"/>
        <s v="To create a sustainable and profitable business for the long term that provides a reasonable return for the company." u="1"/>
      </sharedItems>
    </cacheField>
    <cacheField name="RISKS" numFmtId="0">
      <sharedItems/>
    </cacheField>
    <cacheField name="OPPORTUNITIES" numFmtId="0">
      <sharedItems/>
    </cacheField>
    <cacheField name="PRIORITY" numFmtId="0">
      <sharedItems containsBlank="1" count="7">
        <s v="HIGH"/>
        <s v="LOW"/>
        <s v="MEDIUM "/>
        <s v="MEDIUM" u="1"/>
        <s v="LOW " u="1"/>
        <s v="HIGH " u="1"/>
        <m u="1"/>
      </sharedItems>
    </cacheField>
    <cacheField name="MITIGATING ACTIONS" numFmtId="0">
      <sharedItems/>
    </cacheField>
  </cacheFields>
  <extLst>
    <ext xmlns:x14="http://schemas.microsoft.com/office/spreadsheetml/2009/9/main" uri="{725AE2AE-9491-48be-B2B4-4EB974FC3084}">
      <x14:pivotCacheDefinition pivotCacheId="1133741243"/>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rren Forder" refreshedDate="45756.622374652776" createdVersion="8" refreshedVersion="8" minRefreshableVersion="3" recordCount="30" xr:uid="{6520D068-A573-41B2-9449-7A8DA5BAF787}">
  <cacheSource type="worksheet">
    <worksheetSource name="steeple"/>
  </cacheSource>
  <cacheFields count="5">
    <cacheField name="Aspect" numFmtId="0">
      <sharedItems containsBlank="1" count="11">
        <s v="Social"/>
        <s v="Social "/>
        <s v="Technological"/>
        <s v="Economical"/>
        <s v="Environmental"/>
        <s v="Political"/>
        <s v="Legal"/>
        <s v="Ethical"/>
        <m/>
        <s v="Enviro" u="1"/>
        <s v="Economical     " u="1"/>
      </sharedItems>
    </cacheField>
    <cacheField name="Year Identified/Updatd " numFmtId="0">
      <sharedItems containsNonDate="0" containsString="0" containsBlank="1"/>
    </cacheField>
    <cacheField name="Issues or Opportunity" numFmtId="0">
      <sharedItems containsBlank="1" longText="1"/>
    </cacheField>
    <cacheField name="Internal / External" numFmtId="0">
      <sharedItems containsBlank="1" count="6">
        <s v="Internal / Extrenal"/>
        <s v="External"/>
        <s v="Internal"/>
        <s v="Internal "/>
        <m/>
        <s v="Internal/External" u="1"/>
      </sharedItems>
    </cacheField>
    <cacheField name="Positive / Negative" numFmtId="0">
      <sharedItems containsNonDate="0" containsBlank="1" count="5">
        <m/>
        <s v="Negative" u="1"/>
        <s v="Positive" u="1"/>
        <s v="Negative/Positive" u="1"/>
        <s v="Positive/Negative" u="1"/>
      </sharedItems>
    </cacheField>
  </cacheFields>
  <extLst>
    <ext xmlns:x14="http://schemas.microsoft.com/office/spreadsheetml/2009/9/main" uri="{725AE2AE-9491-48be-B2B4-4EB974FC3084}">
      <x14:pivotCacheDefinition pivotCacheId="86201513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s v="Covid-19 is still prevalent and may affect in the winter months _x000a_"/>
    <s v="Future pandemics/seasonal illness "/>
    <m/>
    <x v="0"/>
    <m/>
    <m/>
    <m/>
    <m/>
    <x v="0"/>
    <m/>
    <m/>
    <m/>
    <m/>
    <m/>
    <m/>
  </r>
  <r>
    <x v="1"/>
    <s v="Possibility of losing key contracts should we lose our ISO certifications "/>
    <s v="Possibility of losing key contracts "/>
    <m/>
    <x v="1"/>
    <m/>
    <m/>
    <m/>
    <m/>
    <x v="0"/>
    <m/>
    <m/>
    <m/>
    <m/>
    <m/>
    <m/>
  </r>
  <r>
    <x v="0"/>
    <s v="Small claims being made against us and competitors, which could ruin the reputation of the industry"/>
    <s v="Small claims being made against us and competitors, which could ruin the reputation of the industry"/>
    <m/>
    <x v="1"/>
    <m/>
    <m/>
    <m/>
    <m/>
    <x v="0"/>
    <m/>
    <m/>
    <m/>
    <m/>
    <m/>
    <m/>
  </r>
  <r>
    <x v="0"/>
    <s v="General public around our sites when working "/>
    <s v="General public around our sites when working "/>
    <m/>
    <x v="1"/>
    <m/>
    <m/>
    <m/>
    <m/>
    <x v="0"/>
    <m/>
    <m/>
    <m/>
    <m/>
    <m/>
    <m/>
  </r>
  <r>
    <x v="0"/>
    <s v="Larger competitors can often appear more attractive to work for and often contact our staff and contractors."/>
    <s v="Larger competitors can often appear more attractive to work for and often contact our staff and contractors."/>
    <m/>
    <x v="1"/>
    <m/>
    <m/>
    <m/>
    <m/>
    <x v="0"/>
    <m/>
    <m/>
    <m/>
    <m/>
    <m/>
    <s v="Low"/>
  </r>
  <r>
    <x v="2"/>
    <m/>
    <s v="Increasing Supplier cost "/>
    <m/>
    <x v="1"/>
    <m/>
    <m/>
    <m/>
    <m/>
    <x v="0"/>
    <m/>
    <m/>
    <m/>
    <m/>
    <m/>
    <s v="Low"/>
  </r>
  <r>
    <x v="0"/>
    <s v="We could potentially lose workforce due to lack of training and support, Employees not receiving a contract of employment and not being paid on time. This would impact the service delivered to meet customer requirements and a risk of losing contracts / business."/>
    <s v="Loss of Key staff "/>
    <m/>
    <x v="1"/>
    <m/>
    <m/>
    <m/>
    <m/>
    <x v="0"/>
    <m/>
    <m/>
    <m/>
    <m/>
    <m/>
    <s v="Medium"/>
  </r>
  <r>
    <x v="0"/>
    <s v="The potential for a future economic downturn is ever present which could result in significant reduction in revenue. We must aim to maintain enough funds to overcome such an eventuality. During an economic downturn, our industry sees an extremely high influx of people requiring the kind of services that we offer. This is often coupled with poor cashflow on the client’s part, which ultimately impacts our own"/>
    <s v="The potential for a future economic downturn "/>
    <m/>
    <x v="1"/>
    <m/>
    <m/>
    <m/>
    <m/>
    <x v="0"/>
    <m/>
    <m/>
    <m/>
    <m/>
    <m/>
    <s v="Medium"/>
  </r>
  <r>
    <x v="0"/>
    <s v="Vehicles / Machinery pollution – omissions to greenhouse "/>
    <s v="Vehicles / Machinery pollution – omissions to greenhouse "/>
    <m/>
    <x v="1"/>
    <m/>
    <m/>
    <m/>
    <m/>
    <x v="0"/>
    <m/>
    <m/>
    <m/>
    <m/>
    <n v="0"/>
    <s v="Medium"/>
  </r>
  <r>
    <x v="0"/>
    <s v="Weather issues could potentially cause us issues regards to the health and safety to staff "/>
    <s v="Weather issues could potentially cause us issues regards to the health and safety to staff "/>
    <m/>
    <x v="1"/>
    <m/>
    <m/>
    <m/>
    <m/>
    <x v="0"/>
    <m/>
    <m/>
    <m/>
    <m/>
    <n v="0"/>
    <s v="Low"/>
  </r>
  <r>
    <x v="1"/>
    <s v="Fuel spillages from equipment on site and depot "/>
    <s v="Fuel spillages from equipment on site and depot "/>
    <m/>
    <x v="1"/>
    <m/>
    <m/>
    <m/>
    <m/>
    <x v="0"/>
    <m/>
    <m/>
    <m/>
    <m/>
    <n v="0"/>
    <s v="Low"/>
  </r>
  <r>
    <x v="1"/>
    <s v="Staff injuries on site / whilst driving or on site through movement of vehicles "/>
    <s v="Staff injuries on site / whilst driving or on site through movement of vehicles "/>
    <m/>
    <x v="1"/>
    <m/>
    <m/>
    <m/>
    <m/>
    <x v="0"/>
    <m/>
    <m/>
    <m/>
    <m/>
    <n v="0"/>
    <s v="Medium"/>
  </r>
  <r>
    <x v="1"/>
    <s v="Sub-contractor control "/>
    <s v="Sub-contractor control "/>
    <m/>
    <x v="1"/>
    <m/>
    <m/>
    <m/>
    <m/>
    <x v="0"/>
    <m/>
    <m/>
    <m/>
    <m/>
    <n v="0"/>
    <s v="Medium"/>
  </r>
  <r>
    <x v="0"/>
    <s v="Cost of living / fuel "/>
    <s v="Cost of living / fuel "/>
    <m/>
    <x v="1"/>
    <m/>
    <m/>
    <m/>
    <m/>
    <x v="0"/>
    <m/>
    <m/>
    <m/>
    <m/>
    <n v="0"/>
    <s v="Low"/>
  </r>
  <r>
    <x v="0"/>
    <s v="Loss of major customer "/>
    <s v="Loss of major funder"/>
    <m/>
    <x v="1"/>
    <m/>
    <m/>
    <m/>
    <m/>
    <x v="0"/>
    <m/>
    <m/>
    <m/>
    <m/>
    <n v="0"/>
    <s v="Medium"/>
  </r>
  <r>
    <x v="0"/>
    <s v="Consequence to the business on noncompliance with new updates for H&amp;S, Environmental Laws, data protection, discrimination, employment laws. "/>
    <s v="Consequence to the business on noncompliance with new updates for H&amp;S, Environmental Laws, data protection, discrimination, employment laws. "/>
    <m/>
    <x v="1"/>
    <m/>
    <m/>
    <m/>
    <m/>
    <x v="0"/>
    <m/>
    <m/>
    <m/>
    <m/>
    <n v="0"/>
    <s v="Low"/>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
  <r>
    <x v="0"/>
    <m/>
    <x v="0"/>
    <m/>
    <m/>
    <m/>
    <m/>
    <m/>
    <m/>
    <m/>
    <x v="0"/>
    <m/>
  </r>
  <r>
    <x v="0"/>
    <m/>
    <x v="0"/>
    <m/>
    <m/>
    <m/>
    <m/>
    <m/>
    <m/>
    <m/>
    <x v="0"/>
    <m/>
  </r>
  <r>
    <x v="0"/>
    <m/>
    <x v="0"/>
    <m/>
    <m/>
    <m/>
    <m/>
    <m/>
    <m/>
    <m/>
    <x v="0"/>
    <m/>
  </r>
  <r>
    <x v="0"/>
    <m/>
    <x v="0"/>
    <m/>
    <m/>
    <m/>
    <m/>
    <m/>
    <m/>
    <m/>
    <x v="0"/>
    <m/>
  </r>
  <r>
    <x v="0"/>
    <m/>
    <x v="0"/>
    <m/>
    <m/>
    <m/>
    <m/>
    <m/>
    <m/>
    <m/>
    <x v="0"/>
    <m/>
  </r>
  <r>
    <x v="0"/>
    <m/>
    <x v="0"/>
    <m/>
    <m/>
    <m/>
    <m/>
    <m/>
    <m/>
    <m/>
    <x v="0"/>
    <m/>
  </r>
  <r>
    <x v="0"/>
    <m/>
    <x v="0"/>
    <m/>
    <m/>
    <m/>
    <m/>
    <m/>
    <m/>
    <m/>
    <x v="0"/>
    <m/>
  </r>
  <r>
    <x v="0"/>
    <m/>
    <x v="0"/>
    <m/>
    <m/>
    <m/>
    <m/>
    <m/>
    <m/>
    <m/>
    <x v="0"/>
    <m/>
  </r>
  <r>
    <x v="0"/>
    <m/>
    <x v="0"/>
    <m/>
    <m/>
    <m/>
    <m/>
    <m/>
    <m/>
    <m/>
    <x v="0"/>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m/>
    <m/>
    <m/>
    <m/>
    <m/>
    <x v="0"/>
    <m/>
    <m/>
    <x v="0"/>
    <m/>
  </r>
  <r>
    <m/>
    <m/>
    <m/>
    <m/>
    <m/>
    <x v="0"/>
    <m/>
    <m/>
    <x v="0"/>
    <m/>
  </r>
  <r>
    <m/>
    <m/>
    <m/>
    <m/>
    <m/>
    <x v="0"/>
    <m/>
    <m/>
    <x v="0"/>
    <m/>
  </r>
  <r>
    <m/>
    <m/>
    <m/>
    <m/>
    <m/>
    <x v="0"/>
    <m/>
    <m/>
    <x v="0"/>
    <m/>
  </r>
  <r>
    <m/>
    <m/>
    <m/>
    <m/>
    <m/>
    <x v="0"/>
    <m/>
    <m/>
    <x v="0"/>
    <m/>
  </r>
  <r>
    <m/>
    <m/>
    <m/>
    <m/>
    <m/>
    <x v="0"/>
    <m/>
    <m/>
    <x v="0"/>
    <m/>
  </r>
  <r>
    <m/>
    <m/>
    <m/>
    <m/>
    <m/>
    <x v="0"/>
    <m/>
    <m/>
    <x v="0"/>
    <m/>
  </r>
  <r>
    <m/>
    <m/>
    <m/>
    <m/>
    <m/>
    <x v="0"/>
    <m/>
    <m/>
    <x v="0"/>
    <m/>
  </r>
  <r>
    <m/>
    <m/>
    <m/>
    <m/>
    <m/>
    <x v="0"/>
    <m/>
    <m/>
    <x v="0"/>
    <m/>
  </r>
  <r>
    <m/>
    <m/>
    <m/>
    <m/>
    <m/>
    <x v="0"/>
    <m/>
    <m/>
    <x v="0"/>
    <m/>
  </r>
  <r>
    <m/>
    <m/>
    <m/>
    <m/>
    <m/>
    <x v="0"/>
    <m/>
    <m/>
    <x v="0"/>
    <m/>
  </r>
  <r>
    <m/>
    <m/>
    <m/>
    <m/>
    <m/>
    <x v="0"/>
    <m/>
    <m/>
    <x v="0"/>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m/>
    <x v="0"/>
    <m/>
    <m/>
    <x v="0"/>
    <x v="0"/>
    <m/>
    <m/>
    <m/>
    <m/>
    <m/>
    <m/>
    <m/>
    <n v="5"/>
    <m/>
    <m/>
    <x v="0"/>
  </r>
  <r>
    <m/>
    <x v="0"/>
    <m/>
    <m/>
    <x v="0"/>
    <x v="0"/>
    <m/>
    <m/>
    <m/>
    <m/>
    <m/>
    <m/>
    <m/>
    <m/>
    <m/>
    <m/>
    <x v="0"/>
  </r>
  <r>
    <m/>
    <x v="0"/>
    <m/>
    <m/>
    <x v="0"/>
    <x v="0"/>
    <m/>
    <m/>
    <m/>
    <m/>
    <m/>
    <m/>
    <m/>
    <m/>
    <m/>
    <m/>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s v="OWNERS "/>
    <x v="0"/>
    <s v="Expect to see a profit within the business for growth. Return on investment. "/>
    <n v="2025"/>
    <x v="0"/>
    <x v="0"/>
    <s v="Loss of the business Insolvency or Loss of value"/>
    <s v="Grow the business for sustainability and become market leader."/>
    <x v="0"/>
    <s v="Setting a Vision / Strategy for the business. Communicate through the management team and Business KPI's"/>
  </r>
  <r>
    <s v="EMPLOYEES &amp; CLOSE FAMILIES"/>
    <x v="0"/>
    <s v="Terms and conditions, contract of employment, job description, training, safe working environment, opportunities for advancement, continuity of employment"/>
    <n v="2025"/>
    <x v="0"/>
    <x v="1"/>
    <s v="Low morale. Loss of staff."/>
    <s v="Be the employer of choice, "/>
    <x v="0"/>
    <s v="To build staff morale, update skills, carry out reviews as required.                                      "/>
  </r>
  <r>
    <s v="CUSTOMERS"/>
    <x v="1"/>
    <s v="High expectations of our service, and where possible onsite no vans running, all spillages are cleared up and monitored, no unnecessary routs/jobs planned "/>
    <n v="2025"/>
    <x v="1"/>
    <x v="2"/>
    <s v="Loss of customers, bad reputation "/>
    <s v="Gain new contracts / growth through word of mouth by being the supplier of choice. "/>
    <x v="0"/>
    <s v="Maintain close relationships with all key accounts with regular visits and communications"/>
  </r>
  <r>
    <s v="General Public"/>
    <x v="1"/>
    <s v="Respect, honesty and not to impede their passage way - should vans be blocking their route  "/>
    <n v="2025"/>
    <x v="2"/>
    <x v="3"/>
    <s v="Bad reputation from the way our staff behave "/>
    <s v="Grow reputation "/>
    <x v="1"/>
    <s v="Already a great name - this can only get better "/>
  </r>
  <r>
    <s v="Emergency Services"/>
    <x v="1"/>
    <s v="Provide rapid response in case of emergency e.g. medical, fire                                                      To maintain safe working environment for company. To prevent further emergency"/>
    <n v="2025"/>
    <x v="2"/>
    <x v="4"/>
    <s v="Injury/fatality                                   Loss of value (materials, equipment, building)                                                       Higher insurance premiums                                   "/>
    <s v="Ability to complete tasks with higher risk attached to the increase in value and reputation            "/>
    <x v="1"/>
    <s v="Outline safety procedures and mandatory actions                                                                   Respond quickly to emergencies                                   "/>
  </r>
  <r>
    <s v="SUPPLIERS"/>
    <x v="1"/>
    <s v="Ensure payment is completed "/>
    <n v="2025"/>
    <x v="2"/>
    <x v="5"/>
    <s v="Lack of supply or pricing which is volatile and impacts on customers "/>
    <s v="Retain critical suppliers to prevent failure to meet customer demands."/>
    <x v="1"/>
    <s v="Communicate and build relationships with all key suppliers "/>
  </r>
  <r>
    <s v="REGULATORS"/>
    <x v="1"/>
    <s v="Comply with all current legislation"/>
    <n v="2025"/>
    <x v="3"/>
    <x v="6"/>
    <s v="Failure to meet H&amp;S criteria "/>
    <s v="Reduce the risk of injury / closure of business. Opportunity for growth."/>
    <x v="1"/>
    <s v="Constantly review to ensure we meet all regulations"/>
  </r>
  <r>
    <s v="BANKS"/>
    <x v="1"/>
    <s v="The business doesn’t really utilise Banks other than to process payments "/>
    <n v="2025"/>
    <x v="2"/>
    <x v="7"/>
    <s v="Low issues with minimal exposure"/>
    <s v="Reduce the risk of liquidation"/>
    <x v="1"/>
    <s v="Deal in a daily basis and maintain good relations"/>
  </r>
  <r>
    <s v="COMPETITORS"/>
    <x v="1"/>
    <s v="Constantly monitor the market and competition  "/>
    <n v="2025"/>
    <x v="3"/>
    <x v="8"/>
    <s v="Loss of business Loss of customer /sales"/>
    <s v="To be ahead of the competition at all times."/>
    <x v="2"/>
    <s v="Maintain dialogue with global customer base to keep appraised of competitor actions"/>
  </r>
  <r>
    <s v="LOCAL COUNCIL"/>
    <x v="1"/>
    <s v="Meet all local council requirements "/>
    <n v="2025"/>
    <x v="3"/>
    <x v="9"/>
    <s v="Legal notices "/>
    <s v="Reduce the risk of fines."/>
    <x v="1"/>
    <s v="Ensure we comply with all necessary local regulations"/>
  </r>
  <r>
    <s v="INSURERS"/>
    <x v="1"/>
    <s v="Comply with legislation and minimise risk"/>
    <n v="2025"/>
    <x v="3"/>
    <x v="10"/>
    <s v="Industrial injury, legal claims, theft, fire, flood"/>
    <s v="Reduce the risk of injury / closure of business."/>
    <x v="1"/>
    <s v="Ensure we comply with all Insurance demands and expectations "/>
  </r>
  <r>
    <s v="LEGAL"/>
    <x v="1"/>
    <s v="The business must operate to meet all current legislation."/>
    <n v="2025"/>
    <x v="3"/>
    <x v="11"/>
    <s v="Loss of business reputation, legal prosecutions "/>
    <s v="Reduce the risk of liquidation. "/>
    <x v="1"/>
    <s v="Ensure we maintain and are aware of all legal requirements "/>
  </r>
  <r>
    <s v="CONTRACTORS / CONSULTANTS "/>
    <x v="1"/>
    <s v="Use proven contractors who can meet our high expectations and demands with minimal disruption to the business"/>
    <n v="2025"/>
    <x v="1"/>
    <x v="12"/>
    <s v="Risk of poor workmanship if not monitored  "/>
    <s v="Retain relations with sub-contractors that support the business growth and sustainability. "/>
    <x v="2"/>
    <s v="Utilize proven external contractors and continually assess their capabilities and be aware of changes in their businesses."/>
  </r>
  <r>
    <s v="Funding"/>
    <x v="1"/>
    <s v="To ensure we remain compliant and address any issues should there arise "/>
    <n v="2025"/>
    <x v="0"/>
    <x v="13"/>
    <s v="Loss of contracts/bad reputation "/>
    <s v="More grants "/>
    <x v="2"/>
    <s v="Regular meetings and updates to show that we are maintaining what we are working towards "/>
  </r>
  <r>
    <s v="LEASORS "/>
    <x v="0"/>
    <s v="Adherence to contractual Service Level Agreement (SLA) and Quotes and Payment terms, where possible use th most environmental friendly vans "/>
    <n v="2025"/>
    <x v="0"/>
    <x v="14"/>
    <s v="Removal of Vehicles "/>
    <s v="Increased leasing options"/>
    <x v="2"/>
    <s v="Regular maintenance and up keep of the Vehicles  "/>
  </r>
  <r>
    <s v="Landlord "/>
    <x v="0"/>
    <s v="Expect the grounds to be maintained and that all invoices paid on time "/>
    <n v="2025"/>
    <x v="0"/>
    <x v="15"/>
    <s v="Possible eviction "/>
    <s v="Possibilities of rent reduction "/>
    <x v="2"/>
    <s v="Long standing relationship in place"/>
  </r>
  <r>
    <s v="NEIGHBOURS "/>
    <x v="0"/>
    <s v="Not to be disturbed / impacted by any of the company activities."/>
    <n v="2025"/>
    <x v="3"/>
    <x v="16"/>
    <s v="Possible eviction "/>
    <s v="Continue the relationship "/>
    <x v="1"/>
    <s v="We've been here for many years with limited issues, so we are working already within the boundaries "/>
  </r>
  <r>
    <s v="ISO ACCREDITATION BODIES "/>
    <x v="1"/>
    <s v="Comply with the ISO requirements by maintaining and adhering to the quality management system in line with the structure of ISO14001:2015, 9001:2015 &amp; 45001:2018"/>
    <n v="2025"/>
    <x v="1"/>
    <x v="17"/>
    <s v="Fail to meet the customer requirements. Fail to gain accreditation in ISO14001:2015. 9001:2015 &amp; 45001:2018 "/>
    <s v="Retain accreditation and gain further contracts / business to support growth. Maintained the services of Clear Quality who help and maintain our current ISO IMS"/>
    <x v="0"/>
    <s v="Disseminate to all personnel their role and responsibilities. Define the core business processes and gain full traceability / control of the syste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x v="0"/>
    <m/>
    <s v="Future pandemics/seasonal illness _x000a_"/>
    <x v="0"/>
    <x v="0"/>
  </r>
  <r>
    <x v="0"/>
    <m/>
    <s v="Small claims being made against us and competitors, which could ruin the reputation of the industry"/>
    <x v="0"/>
    <x v="0"/>
  </r>
  <r>
    <x v="0"/>
    <m/>
    <s v="We are contracting with new suppliers to work on council run schemes."/>
    <x v="1"/>
    <x v="0"/>
  </r>
  <r>
    <x v="0"/>
    <m/>
    <s v="Larger competitors can often appear more attractive to work for and often contact our staff and contracts."/>
    <x v="1"/>
    <x v="0"/>
  </r>
  <r>
    <x v="0"/>
    <m/>
    <s v="Loss of key staff/ site engineers "/>
    <x v="2"/>
    <x v="0"/>
  </r>
  <r>
    <x v="1"/>
    <m/>
    <s v="General public in the vicinity of works being completed "/>
    <x v="3"/>
    <x v="0"/>
  </r>
  <r>
    <x v="2"/>
    <m/>
    <s v="We must take all necessary steps to ensure that all data is kept secure and correct whilst also ensuring access to data is maintained otherwise day to day company operations cannot be completed."/>
    <x v="2"/>
    <x v="0"/>
  </r>
  <r>
    <x v="2"/>
    <m/>
    <s v="Systems must be protected in all ways possible from viruses and external attacks as this could result in computers and servers becoming inoperable and in worst cases can result in the loss of customer data to external entities."/>
    <x v="2"/>
    <x v="0"/>
  </r>
  <r>
    <x v="3"/>
    <m/>
    <s v="The potential for a future economic downturn is ever present which could result in significant reduction in revenue. We must aim to maintain enough funds to overcome such an eventuality. During an economic downturn, our industry sees an extremely high influx of people requiring the kind of services that we offer. This is often coupled with poor cashflow on the client’s part, which ultimately impacts our own"/>
    <x v="0"/>
    <x v="0"/>
  </r>
  <r>
    <x v="3"/>
    <m/>
    <s v="Competitors can offer a more competitive pricing through existing client base; meaning they per less for a similar service. We must; where possible; take advantage of preferential rates to secure the best pricing for their service. "/>
    <x v="1"/>
    <x v="0"/>
  </r>
  <r>
    <x v="4"/>
    <m/>
    <s v="Vehicles / Machinery pollution – omissions to greenhouse "/>
    <x v="1"/>
    <x v="0"/>
  </r>
  <r>
    <x v="4"/>
    <m/>
    <s v="Disposal of chemical/gases when on customers site "/>
    <x v="2"/>
    <x v="0"/>
  </r>
  <r>
    <x v="4"/>
    <m/>
    <s v="Weather issues could potentially cause us issues regards to the health and safety to staff "/>
    <x v="2"/>
    <x v="0"/>
  </r>
  <r>
    <x v="4"/>
    <m/>
    <s v="Part of our target in this industry is to help reduce peoples carbon footprint by installing energy efficiency measures"/>
    <x v="1"/>
    <x v="0"/>
  </r>
  <r>
    <x v="5"/>
    <m/>
    <s v="Change in government may impact company processes.funding for our customers "/>
    <x v="1"/>
    <x v="0"/>
  </r>
  <r>
    <x v="6"/>
    <m/>
    <s v="Maintain safe working practices in the business through H&amp;S committee and regular meetings "/>
    <x v="2"/>
    <x v="0"/>
  </r>
  <r>
    <x v="6"/>
    <m/>
    <s v="Regular monthly meetings for internal and external staff to update them on any changes which incorporate health and safety requirements. "/>
    <x v="2"/>
    <x v="0"/>
  </r>
  <r>
    <x v="6"/>
    <m/>
    <s v="Increased regulation can cause to have greater responsibility and in some cases difficulty during daily operation. Active regulatory policy monitoring gives the greatest chance of continued success as a proactive approach rather than reactive"/>
    <x v="2"/>
    <x v="0"/>
  </r>
  <r>
    <x v="6"/>
    <m/>
    <s v="Consequence to the business on noncompliance with new updates for H&amp;S, Environmental Laws, data protection, discrimination, employment laws. "/>
    <x v="1"/>
    <x v="0"/>
  </r>
  <r>
    <x v="6"/>
    <m/>
    <s v="GDPR directly impacts. We must, always maintain our own compliance and our knowledge where it directly impacts our clients "/>
    <x v="2"/>
    <x v="0"/>
  </r>
  <r>
    <x v="6"/>
    <m/>
    <s v="Staff are regularly informed of fire drills, training  and any new health and safety regulations."/>
    <x v="2"/>
    <x v="0"/>
  </r>
  <r>
    <x v="7"/>
    <m/>
    <s v="Company policy includes equal opportunities. I.e.: job vacancies are advertised internally in the first instance."/>
    <x v="2"/>
    <x v="0"/>
  </r>
  <r>
    <x v="7"/>
    <m/>
    <s v="We have refer a friend employment scheme. It encourages them to recruit them on our behalf."/>
    <x v="2"/>
    <x v="0"/>
  </r>
  <r>
    <x v="3"/>
    <m/>
    <s v="Demand for ISO "/>
    <x v="2"/>
    <x v="0"/>
  </r>
  <r>
    <x v="3"/>
    <m/>
    <s v="Reliant on limited customer base "/>
    <x v="2"/>
    <x v="0"/>
  </r>
  <r>
    <x v="6"/>
    <m/>
    <s v="New Government laws/compliance obligations "/>
    <x v="2"/>
    <x v="0"/>
  </r>
  <r>
    <x v="0"/>
    <m/>
    <s v="Accidents/Near Misses on site and the office "/>
    <x v="2"/>
    <x v="0"/>
  </r>
  <r>
    <x v="0"/>
    <m/>
    <s v="Suppliers - increasing costs "/>
    <x v="1"/>
    <x v="0"/>
  </r>
  <r>
    <x v="8"/>
    <m/>
    <m/>
    <x v="4"/>
    <x v="0"/>
  </r>
  <r>
    <x v="8"/>
    <m/>
    <m/>
    <x v="4"/>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600EF46-6943-4BC9-80A5-8D00C78974E2}" name="PivotTable3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6">
  <location ref="A42:B45" firstHeaderRow="1" firstDataRow="1" firstDataCol="1"/>
  <pivotFields count="16">
    <pivotField showAll="0">
      <items count="9">
        <item x="2"/>
        <item m="1" x="5"/>
        <item m="1" x="6"/>
        <item m="1" x="4"/>
        <item m="1" x="7"/>
        <item x="1"/>
        <item x="0"/>
        <item m="1" x="3"/>
        <item t="default"/>
      </items>
    </pivotField>
    <pivotField showAll="0"/>
    <pivotField showAll="0"/>
    <pivotField showAll="0"/>
    <pivotField axis="axisRow" dataField="1" showAll="0">
      <items count="15">
        <item m="1" x="6"/>
        <item m="1" x="9"/>
        <item m="1" x="12"/>
        <item m="1" x="7"/>
        <item x="0"/>
        <item m="1" x="5"/>
        <item m="1" x="13"/>
        <item m="1" x="10"/>
        <item m="1" x="8"/>
        <item m="1" x="11"/>
        <item x="1"/>
        <item m="1" x="2"/>
        <item m="1" x="3"/>
        <item m="1" x="4"/>
        <item t="default"/>
      </items>
    </pivotField>
    <pivotField showAll="0"/>
    <pivotField showAll="0"/>
    <pivotField showAll="0"/>
    <pivotField showAll="0"/>
    <pivotField showAll="0">
      <items count="7">
        <item m="1" x="3"/>
        <item m="1" x="1"/>
        <item m="1" x="4"/>
        <item m="1" x="2"/>
        <item m="1" x="5"/>
        <item x="0"/>
        <item t="default"/>
      </items>
    </pivotField>
    <pivotField showAll="0"/>
    <pivotField showAll="0"/>
    <pivotField showAll="0"/>
    <pivotField showAll="0"/>
    <pivotField showAll="0"/>
    <pivotField showAll="0"/>
  </pivotFields>
  <rowFields count="1">
    <field x="4"/>
  </rowFields>
  <rowItems count="3">
    <i>
      <x v="4"/>
    </i>
    <i>
      <x v="10"/>
    </i>
    <i t="grand">
      <x/>
    </i>
  </rowItems>
  <colItems count="1">
    <i/>
  </colItems>
  <dataFields count="1">
    <dataField name="Owner #" fld="4" subtotal="count" baseField="0" baseItem="0"/>
  </dataFields>
  <chartFormats count="2">
    <chartFormat chart="11" format="0" series="1">
      <pivotArea type="data" outline="0" fieldPosition="0">
        <references count="1">
          <reference field="4294967294" count="1" selected="0">
            <x v="0"/>
          </reference>
        </references>
      </pivotArea>
    </chartFormat>
    <chartFormat chart="13"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25DED488-F76B-4AB9-B347-C6C50306BA67}" name="Objectiveprogress"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0">
  <location ref="A3:B5" firstHeaderRow="1" firstDataRow="1" firstDataCol="1"/>
  <pivotFields count="12">
    <pivotField showAll="0"/>
    <pivotField showAll="0"/>
    <pivotField showAll="0"/>
    <pivotField showAll="0"/>
    <pivotField showAll="0"/>
    <pivotField numFmtId="17" showAll="0"/>
    <pivotField showAll="0"/>
    <pivotField showAll="0"/>
    <pivotField showAll="0"/>
    <pivotField showAll="0"/>
    <pivotField name="Objective Achived" axis="axisRow" dataField="1" showAll="0">
      <items count="4">
        <item x="0"/>
        <item m="1" x="2"/>
        <item m="1" x="1"/>
        <item t="default"/>
      </items>
    </pivotField>
    <pivotField showAll="0"/>
  </pivotFields>
  <rowFields count="1">
    <field x="10"/>
  </rowFields>
  <rowItems count="2">
    <i>
      <x/>
    </i>
    <i t="grand">
      <x/>
    </i>
  </rowItems>
  <colItems count="1">
    <i/>
  </colItems>
  <dataFields count="1">
    <dataField name="Objective Progress" fld="10" subtotal="count" baseField="0" baseItem="0"/>
  </dataFields>
  <chartFormats count="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10" count="1" selected="0">
            <x v="1"/>
          </reference>
        </references>
      </pivotArea>
    </chartFormat>
    <chartFormat chart="0" format="2">
      <pivotArea type="data" outline="0" fieldPosition="0">
        <references count="2">
          <reference field="4294967294" count="1" selected="0">
            <x v="0"/>
          </reference>
          <reference field="10" count="1" selected="0">
            <x v="0"/>
          </reference>
        </references>
      </pivotArea>
    </chartFormat>
    <chartFormat chart="6" format="18" series="1">
      <pivotArea type="data" outline="0" fieldPosition="0">
        <references count="1">
          <reference field="4294967294" count="1" selected="0">
            <x v="0"/>
          </reference>
        </references>
      </pivotArea>
    </chartFormat>
    <chartFormat chart="6" format="19">
      <pivotArea type="data" outline="0" fieldPosition="0">
        <references count="2">
          <reference field="4294967294" count="1" selected="0">
            <x v="0"/>
          </reference>
          <reference field="10" count="1" selected="0">
            <x v="0"/>
          </reference>
        </references>
      </pivotArea>
    </chartFormat>
    <chartFormat chart="6" format="20">
      <pivotArea type="data" outline="0" fieldPosition="0">
        <references count="2">
          <reference field="4294967294" count="1" selected="0">
            <x v="0"/>
          </reference>
          <reference field="10" count="1" selected="0">
            <x v="1"/>
          </reference>
        </references>
      </pivotArea>
    </chartFormat>
    <chartFormat chart="6" format="21">
      <pivotArea type="data" outline="0" fieldPosition="0">
        <references count="2">
          <reference field="4294967294" count="1" selected="0">
            <x v="0"/>
          </reference>
          <reference field="10" count="1" selected="0">
            <x v="2"/>
          </reference>
        </references>
      </pivotArea>
    </chartFormat>
    <chartFormat chart="0" format="3">
      <pivotArea type="data" outline="0" fieldPosition="0">
        <references count="2">
          <reference field="4294967294" count="1" selected="0">
            <x v="0"/>
          </reference>
          <reference field="1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B483822-AA20-49FA-86C3-0941D4297395}" name="PivotTable29"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5">
  <location ref="A1:B3" firstHeaderRow="1" firstDataRow="1" firstDataCol="1"/>
  <pivotFields count="10">
    <pivotField showAll="0"/>
    <pivotField showAll="0"/>
    <pivotField showAll="0"/>
    <pivotField numFmtId="17" showAll="0"/>
    <pivotField showAll="0"/>
    <pivotField showAll="0"/>
    <pivotField showAll="0"/>
    <pivotField showAll="0"/>
    <pivotField axis="axisRow" dataField="1" showAll="0">
      <items count="4">
        <item m="1" x="2"/>
        <item m="1" x="1"/>
        <item x="0"/>
        <item t="default"/>
      </items>
    </pivotField>
    <pivotField showAll="0"/>
  </pivotFields>
  <rowFields count="1">
    <field x="8"/>
  </rowFields>
  <rowItems count="2">
    <i>
      <x v="2"/>
    </i>
    <i t="grand">
      <x/>
    </i>
  </rowItems>
  <colItems count="1">
    <i/>
  </colItems>
  <dataFields count="1">
    <dataField name="Count of STATUS" fld="8" subtotal="count" baseField="0" baseItem="0"/>
  </dataFields>
  <chartFormats count="8">
    <chartFormat chart="8" format="7" series="1">
      <pivotArea type="data" outline="0" fieldPosition="0">
        <references count="1">
          <reference field="4294967294" count="1" selected="0">
            <x v="0"/>
          </reference>
        </references>
      </pivotArea>
    </chartFormat>
    <chartFormat chart="8" format="8">
      <pivotArea type="data" outline="0" fieldPosition="0">
        <references count="2">
          <reference field="4294967294" count="1" selected="0">
            <x v="0"/>
          </reference>
          <reference field="8" count="1" selected="0">
            <x v="0"/>
          </reference>
        </references>
      </pivotArea>
    </chartFormat>
    <chartFormat chart="8" format="9">
      <pivotArea type="data" outline="0" fieldPosition="0">
        <references count="2">
          <reference field="4294967294" count="1" selected="0">
            <x v="0"/>
          </reference>
          <reference field="8" count="1" selected="0">
            <x v="1"/>
          </reference>
        </references>
      </pivotArea>
    </chartFormat>
    <chartFormat chart="4" format="16" series="1">
      <pivotArea type="data" outline="0" fieldPosition="0">
        <references count="1">
          <reference field="4294967294" count="1" selected="0">
            <x v="0"/>
          </reference>
        </references>
      </pivotArea>
    </chartFormat>
    <chartFormat chart="4" format="17">
      <pivotArea type="data" outline="0" fieldPosition="0">
        <references count="2">
          <reference field="4294967294" count="1" selected="0">
            <x v="0"/>
          </reference>
          <reference field="8" count="1" selected="0">
            <x v="0"/>
          </reference>
        </references>
      </pivotArea>
    </chartFormat>
    <chartFormat chart="4" format="18">
      <pivotArea type="data" outline="0" fieldPosition="0">
        <references count="2">
          <reference field="4294967294" count="1" selected="0">
            <x v="0"/>
          </reference>
          <reference field="8" count="1" selected="0">
            <x v="1"/>
          </reference>
        </references>
      </pivotArea>
    </chartFormat>
    <chartFormat chart="4" format="19">
      <pivotArea type="data" outline="0" fieldPosition="0">
        <references count="2">
          <reference field="4294967294" count="1" selected="0">
            <x v="0"/>
          </reference>
          <reference field="8" count="1" selected="0">
            <x v="2"/>
          </reference>
        </references>
      </pivotArea>
    </chartFormat>
    <chartFormat chart="8" format="10">
      <pivotArea type="data" outline="0" fieldPosition="0">
        <references count="2">
          <reference field="4294967294" count="1" selected="0">
            <x v="0"/>
          </reference>
          <reference field="8"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6D7F8C62-DD0C-4A4F-B197-4072D7CAB4CF}" name="PivotTable30"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0">
  <location ref="A32:B34" firstHeaderRow="1" firstDataRow="1" firstDataCol="1"/>
  <pivotFields count="10">
    <pivotField showAll="0"/>
    <pivotField showAll="0"/>
    <pivotField showAll="0"/>
    <pivotField numFmtId="17" showAll="0"/>
    <pivotField showAll="0"/>
    <pivotField axis="axisRow" dataField="1" showAll="0">
      <items count="17">
        <item m="1" x="11"/>
        <item m="1" x="13"/>
        <item m="1" x="6"/>
        <item m="1" x="9"/>
        <item m="1" x="12"/>
        <item m="1" x="14"/>
        <item m="1" x="7"/>
        <item m="1" x="10"/>
        <item m="1" x="15"/>
        <item m="1" x="8"/>
        <item x="0"/>
        <item m="1" x="4"/>
        <item m="1" x="5"/>
        <item m="1" x="1"/>
        <item m="1" x="2"/>
        <item m="1" x="3"/>
        <item t="default"/>
      </items>
    </pivotField>
    <pivotField showAll="0"/>
    <pivotField showAll="0"/>
    <pivotField showAll="0">
      <items count="4">
        <item m="1" x="2"/>
        <item m="1" x="1"/>
        <item x="0"/>
        <item t="default"/>
      </items>
    </pivotField>
    <pivotField showAll="0"/>
  </pivotFields>
  <rowFields count="1">
    <field x="5"/>
  </rowFields>
  <rowItems count="2">
    <i>
      <x v="10"/>
    </i>
    <i t="grand">
      <x/>
    </i>
  </rowItems>
  <colItems count="1">
    <i/>
  </colItems>
  <dataFields count="1">
    <dataField name="Count of Department" fld="5" subtotal="count" baseField="0" baseItem="0"/>
  </dataFields>
  <chartFormats count="2">
    <chartFormat chart="5" format="0" series="1">
      <pivotArea type="data" outline="0" fieldPosition="0">
        <references count="1">
          <reference field="4294967294" count="1" selected="0">
            <x v="0"/>
          </reference>
        </references>
      </pivotArea>
    </chartFormat>
    <chartFormat chart="7"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77A2FE49-F354-4533-8656-CA43CD734CC9}" name="PivotTable33"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location ref="A1:B3" firstHeaderRow="1" firstDataRow="1" firstDataCol="1"/>
  <pivotFields count="17">
    <pivotField showAll="0"/>
    <pivotField showAll="0">
      <items count="4">
        <item m="1" x="2"/>
        <item m="1" x="1"/>
        <item x="0"/>
        <item t="default"/>
      </items>
    </pivotField>
    <pivotField showAll="0"/>
    <pivotField showAll="0"/>
    <pivotField showAll="0">
      <items count="5">
        <item m="1" x="2"/>
        <item m="1" x="3"/>
        <item m="1" x="1"/>
        <item x="0"/>
        <item t="default"/>
      </items>
    </pivotField>
    <pivotField axis="axisRow" dataField="1" showAll="0">
      <items count="9">
        <item m="1" x="7"/>
        <item m="1" x="4"/>
        <item m="1" x="6"/>
        <item m="1" x="5"/>
        <item x="0"/>
        <item m="1" x="2"/>
        <item m="1" x="3"/>
        <item m="1" x="1"/>
        <item t="default"/>
      </items>
    </pivotField>
    <pivotField showAll="0"/>
    <pivotField showAll="0"/>
    <pivotField showAll="0"/>
    <pivotField showAll="0"/>
    <pivotField showAll="0"/>
    <pivotField showAll="0"/>
    <pivotField showAll="0"/>
    <pivotField showAll="0"/>
    <pivotField showAll="0"/>
    <pivotField showAll="0"/>
    <pivotField showAll="0">
      <items count="6">
        <item m="1" x="4"/>
        <item m="1" x="3"/>
        <item m="1" x="2"/>
        <item m="1" x="1"/>
        <item x="0"/>
        <item t="default"/>
      </items>
    </pivotField>
  </pivotFields>
  <rowFields count="1">
    <field x="5"/>
  </rowFields>
  <rowItems count="2">
    <i>
      <x v="4"/>
    </i>
    <i t="grand">
      <x/>
    </i>
  </rowItems>
  <colItems count="1">
    <i/>
  </colItems>
  <dataFields count="1">
    <dataField name="Department" fld="5" subtotal="count" baseField="0" baseItem="0"/>
  </dataFields>
  <chartFormats count="2">
    <chartFormat chart="0" format="3" series="1">
      <pivotArea type="data" outline="0" fieldPosition="0">
        <references count="1">
          <reference field="4294967294" count="1" selected="0">
            <x v="0"/>
          </reference>
        </references>
      </pivotArea>
    </chartFormat>
    <chartFormat chart="2" format="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4E15CEED-3A5E-493E-A071-06A1A5BD3CC4}" name="PivotTable34"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
  <location ref="A28:B30" firstHeaderRow="1" firstDataRow="1" firstDataCol="1"/>
  <pivotFields count="17">
    <pivotField showAll="0"/>
    <pivotField showAll="0"/>
    <pivotField showAll="0"/>
    <pivotField showAll="0"/>
    <pivotField showAll="0">
      <items count="5">
        <item m="1" x="2"/>
        <item m="1" x="3"/>
        <item m="1" x="1"/>
        <item x="0"/>
        <item t="default"/>
      </items>
    </pivotField>
    <pivotField showAll="0"/>
    <pivotField showAll="0"/>
    <pivotField showAll="0"/>
    <pivotField showAll="0"/>
    <pivotField showAll="0"/>
    <pivotField showAll="0"/>
    <pivotField showAll="0"/>
    <pivotField showAll="0"/>
    <pivotField showAll="0"/>
    <pivotField showAll="0"/>
    <pivotField showAll="0"/>
    <pivotField axis="axisRow" dataField="1" showAll="0">
      <items count="6">
        <item m="1" x="4"/>
        <item m="1" x="2"/>
        <item m="1" x="1"/>
        <item m="1" x="3"/>
        <item x="0"/>
        <item t="default"/>
      </items>
    </pivotField>
  </pivotFields>
  <rowFields count="1">
    <field x="16"/>
  </rowFields>
  <rowItems count="2">
    <i>
      <x v="4"/>
    </i>
    <i t="grand">
      <x/>
    </i>
  </rowItems>
  <colItems count="1">
    <i/>
  </colItems>
  <dataFields count="1">
    <dataField name="Count of Progress" fld="16" subtotal="count" baseField="0" baseItem="0"/>
  </dataFields>
  <chartFormats count="16">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6" count="1" selected="0">
            <x v="1"/>
          </reference>
        </references>
      </pivotArea>
    </chartFormat>
    <chartFormat chart="1" format="2">
      <pivotArea type="data" outline="0" fieldPosition="0">
        <references count="2">
          <reference field="4294967294" count="1" selected="0">
            <x v="0"/>
          </reference>
          <reference field="16" count="1" selected="0">
            <x v="0"/>
          </reference>
        </references>
      </pivotArea>
    </chartFormat>
    <chartFormat chart="1" format="3">
      <pivotArea type="data" outline="0" fieldPosition="0">
        <references count="2">
          <reference field="4294967294" count="1" selected="0">
            <x v="0"/>
          </reference>
          <reference field="16" count="1" selected="0">
            <x v="2"/>
          </reference>
        </references>
      </pivotArea>
    </chartFormat>
    <chartFormat chart="7" format="16" series="1">
      <pivotArea type="data" outline="0" fieldPosition="0">
        <references count="1">
          <reference field="4294967294" count="1" selected="0">
            <x v="0"/>
          </reference>
        </references>
      </pivotArea>
    </chartFormat>
    <chartFormat chart="7" format="17">
      <pivotArea type="data" outline="0" fieldPosition="0">
        <references count="2">
          <reference field="4294967294" count="1" selected="0">
            <x v="0"/>
          </reference>
          <reference field="16" count="1" selected="0">
            <x v="0"/>
          </reference>
        </references>
      </pivotArea>
    </chartFormat>
    <chartFormat chart="7" format="18">
      <pivotArea type="data" outline="0" fieldPosition="0">
        <references count="2">
          <reference field="4294967294" count="1" selected="0">
            <x v="0"/>
          </reference>
          <reference field="16" count="1" selected="0">
            <x v="1"/>
          </reference>
        </references>
      </pivotArea>
    </chartFormat>
    <chartFormat chart="7" format="19">
      <pivotArea type="data" outline="0" fieldPosition="0">
        <references count="2">
          <reference field="4294967294" count="1" selected="0">
            <x v="0"/>
          </reference>
          <reference field="16" count="1" selected="0">
            <x v="2"/>
          </reference>
        </references>
      </pivotArea>
    </chartFormat>
    <chartFormat chart="3" format="12" series="1">
      <pivotArea type="data" outline="0" fieldPosition="0">
        <references count="1">
          <reference field="4294967294" count="1" selected="0">
            <x v="0"/>
          </reference>
        </references>
      </pivotArea>
    </chartFormat>
    <chartFormat chart="3" format="13">
      <pivotArea type="data" outline="0" fieldPosition="0">
        <references count="2">
          <reference field="4294967294" count="1" selected="0">
            <x v="0"/>
          </reference>
          <reference field="16" count="1" selected="0">
            <x v="0"/>
          </reference>
        </references>
      </pivotArea>
    </chartFormat>
    <chartFormat chart="3" format="14">
      <pivotArea type="data" outline="0" fieldPosition="0">
        <references count="2">
          <reference field="4294967294" count="1" selected="0">
            <x v="0"/>
          </reference>
          <reference field="16" count="1" selected="0">
            <x v="1"/>
          </reference>
        </references>
      </pivotArea>
    </chartFormat>
    <chartFormat chart="3" format="15">
      <pivotArea type="data" outline="0" fieldPosition="0">
        <references count="2">
          <reference field="4294967294" count="1" selected="0">
            <x v="0"/>
          </reference>
          <reference field="16" count="1" selected="0">
            <x v="2"/>
          </reference>
        </references>
      </pivotArea>
    </chartFormat>
    <chartFormat chart="3" format="16">
      <pivotArea type="data" outline="0" fieldPosition="0">
        <references count="2">
          <reference field="4294967294" count="1" selected="0">
            <x v="0"/>
          </reference>
          <reference field="16" count="1" selected="0">
            <x v="3"/>
          </reference>
        </references>
      </pivotArea>
    </chartFormat>
    <chartFormat chart="1" format="5">
      <pivotArea type="data" outline="0" fieldPosition="0">
        <references count="2">
          <reference field="4294967294" count="1" selected="0">
            <x v="0"/>
          </reference>
          <reference field="16" count="1" selected="0">
            <x v="3"/>
          </reference>
        </references>
      </pivotArea>
    </chartFormat>
    <chartFormat chart="3" format="17">
      <pivotArea type="data" outline="0" fieldPosition="0">
        <references count="2">
          <reference field="4294967294" count="1" selected="0">
            <x v="0"/>
          </reference>
          <reference field="16" count="1" selected="0">
            <x v="4"/>
          </reference>
        </references>
      </pivotArea>
    </chartFormat>
    <chartFormat chart="1" format="6">
      <pivotArea type="data" outline="0" fieldPosition="0">
        <references count="2">
          <reference field="4294967294" count="1" selected="0">
            <x v="0"/>
          </reference>
          <reference field="16"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3A01A89F-0FFE-4253-A0C3-BE8CE31A3A4E}" name="PivotTable35"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1:B20" firstHeaderRow="1" firstDataRow="1" firstDataCol="1"/>
  <pivotFields count="10">
    <pivotField showAll="0"/>
    <pivotField showAll="0">
      <items count="5">
        <item x="1"/>
        <item m="1" x="3"/>
        <item x="0"/>
        <item m="1" x="2"/>
        <item t="default"/>
      </items>
    </pivotField>
    <pivotField showAll="0"/>
    <pivotField showAll="0"/>
    <pivotField showAll="0"/>
    <pivotField axis="axisRow" dataField="1" showAll="0">
      <items count="42">
        <item m="1" x="31"/>
        <item m="1" x="37"/>
        <item m="1" x="36"/>
        <item m="1" x="28"/>
        <item m="1" x="33"/>
        <item m="1" x="30"/>
        <item m="1" x="34"/>
        <item m="1" x="29"/>
        <item m="1" x="32"/>
        <item m="1" x="25"/>
        <item m="1" x="35"/>
        <item m="1" x="39"/>
        <item m="1" x="27"/>
        <item m="1" x="40"/>
        <item m="1" x="24"/>
        <item m="1" x="23"/>
        <item m="1" x="26"/>
        <item m="1" x="38"/>
        <item x="0"/>
        <item x="1"/>
        <item m="1" x="18"/>
        <item m="1" x="19"/>
        <item m="1" x="21"/>
        <item x="5"/>
        <item x="6"/>
        <item x="7"/>
        <item x="8"/>
        <item x="9"/>
        <item x="10"/>
        <item x="11"/>
        <item m="1" x="22"/>
        <item x="12"/>
        <item x="14"/>
        <item x="15"/>
        <item x="16"/>
        <item m="1" x="20"/>
        <item x="17"/>
        <item x="4"/>
        <item x="2"/>
        <item x="3"/>
        <item x="13"/>
        <item t="default"/>
      </items>
    </pivotField>
    <pivotField showAll="0"/>
    <pivotField showAll="0"/>
    <pivotField showAll="0">
      <items count="8">
        <item x="0"/>
        <item m="1" x="5"/>
        <item x="1"/>
        <item m="1" x="4"/>
        <item m="1" x="3"/>
        <item x="2"/>
        <item m="1" x="6"/>
        <item t="default"/>
      </items>
    </pivotField>
    <pivotField showAll="0"/>
  </pivotFields>
  <rowFields count="1">
    <field x="5"/>
  </rowFields>
  <rowItems count="19">
    <i>
      <x v="18"/>
    </i>
    <i>
      <x v="19"/>
    </i>
    <i>
      <x v="23"/>
    </i>
    <i>
      <x v="24"/>
    </i>
    <i>
      <x v="25"/>
    </i>
    <i>
      <x v="26"/>
    </i>
    <i>
      <x v="27"/>
    </i>
    <i>
      <x v="28"/>
    </i>
    <i>
      <x v="29"/>
    </i>
    <i>
      <x v="31"/>
    </i>
    <i>
      <x v="32"/>
    </i>
    <i>
      <x v="33"/>
    </i>
    <i>
      <x v="34"/>
    </i>
    <i>
      <x v="36"/>
    </i>
    <i>
      <x v="37"/>
    </i>
    <i>
      <x v="38"/>
    </i>
    <i>
      <x v="39"/>
    </i>
    <i>
      <x v="40"/>
    </i>
    <i t="grand">
      <x/>
    </i>
  </rowItems>
  <colItems count="1">
    <i/>
  </colItems>
  <dataFields count="1">
    <dataField name="Count of OBJECTIVES" fld="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8250A5C9-CE67-457C-A3D7-E83C6839E0BC}" name="PivotTable37"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location ref="A38:B43" firstHeaderRow="1" firstDataRow="1" firstDataCol="1"/>
  <pivotFields count="10">
    <pivotField showAll="0"/>
    <pivotField showAll="0">
      <items count="5">
        <item x="1"/>
        <item m="1" x="3"/>
        <item x="0"/>
        <item m="1" x="2"/>
        <item t="default"/>
      </items>
    </pivotField>
    <pivotField showAll="0"/>
    <pivotField showAll="0"/>
    <pivotField axis="axisRow" dataField="1" showAll="0">
      <items count="9">
        <item x="2"/>
        <item m="1" x="5"/>
        <item x="0"/>
        <item m="1" x="6"/>
        <item x="1"/>
        <item m="1" x="7"/>
        <item x="3"/>
        <item m="1" x="4"/>
        <item t="default"/>
      </items>
    </pivotField>
    <pivotField showAll="0"/>
    <pivotField showAll="0"/>
    <pivotField showAll="0"/>
    <pivotField showAll="0">
      <items count="8">
        <item x="0"/>
        <item m="1" x="5"/>
        <item x="1"/>
        <item m="1" x="4"/>
        <item m="1" x="3"/>
        <item x="2"/>
        <item m="1" x="6"/>
        <item t="default"/>
      </items>
    </pivotField>
    <pivotField showAll="0"/>
  </pivotFields>
  <rowFields count="1">
    <field x="4"/>
  </rowFields>
  <rowItems count="5">
    <i>
      <x/>
    </i>
    <i>
      <x v="2"/>
    </i>
    <i>
      <x v="4"/>
    </i>
    <i>
      <x v="6"/>
    </i>
    <i t="grand">
      <x/>
    </i>
  </rowItems>
  <colItems count="1">
    <i/>
  </colItems>
  <dataFields count="1">
    <dataField name="Count of POWER / INTEREST" fld="4" subtotal="count" baseField="0" baseItem="0"/>
  </dataFields>
  <chartFormats count="2">
    <chartFormat chart="6" format="1" series="1">
      <pivotArea type="data" outline="0" fieldPosition="0">
        <references count="1">
          <reference field="4294967294" count="1" selected="0">
            <x v="0"/>
          </reference>
        </references>
      </pivotArea>
    </chartFormat>
    <chartFormat chart="8"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711E2D5B-8277-4654-8A05-AE1619110032}" name="PivotTable36"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
  <location ref="A25:B28" firstHeaderRow="1" firstDataRow="1" firstDataCol="1"/>
  <pivotFields count="10">
    <pivotField showAll="0"/>
    <pivotField axis="axisRow" dataField="1" showAll="0">
      <items count="5">
        <item x="1"/>
        <item m="1" x="3"/>
        <item x="0"/>
        <item m="1" x="2"/>
        <item t="default"/>
      </items>
    </pivotField>
    <pivotField showAll="0"/>
    <pivotField showAll="0"/>
    <pivotField showAll="0"/>
    <pivotField showAll="0"/>
    <pivotField showAll="0"/>
    <pivotField showAll="0"/>
    <pivotField showAll="0">
      <items count="8">
        <item x="0"/>
        <item m="1" x="5"/>
        <item x="1"/>
        <item m="1" x="4"/>
        <item m="1" x="3"/>
        <item x="2"/>
        <item m="1" x="6"/>
        <item t="default"/>
      </items>
    </pivotField>
    <pivotField showAll="0"/>
  </pivotFields>
  <rowFields count="1">
    <field x="1"/>
  </rowFields>
  <rowItems count="3">
    <i>
      <x/>
    </i>
    <i>
      <x v="2"/>
    </i>
    <i t="grand">
      <x/>
    </i>
  </rowItems>
  <colItems count="1">
    <i/>
  </colItems>
  <dataFields count="1">
    <dataField name="Count of INT / EXT" fld="1" subtotal="count" baseField="0" baseItem="0"/>
  </dataFields>
  <chartFormats count="8">
    <chartFormat chart="1" format="0" series="1">
      <pivotArea type="data" outline="0" fieldPosition="0">
        <references count="1">
          <reference field="4294967294" count="1" selected="0">
            <x v="0"/>
          </reference>
        </references>
      </pivotArea>
    </chartFormat>
    <chartFormat chart="5" format="4" series="1">
      <pivotArea type="data" outline="0" fieldPosition="0">
        <references count="1">
          <reference field="4294967294" count="1" selected="0">
            <x v="0"/>
          </reference>
        </references>
      </pivotArea>
    </chartFormat>
    <chartFormat chart="5" format="5">
      <pivotArea type="data" outline="0" fieldPosition="0">
        <references count="2">
          <reference field="4294967294" count="1" selected="0">
            <x v="0"/>
          </reference>
          <reference field="1" count="1" selected="0">
            <x v="0"/>
          </reference>
        </references>
      </pivotArea>
    </chartFormat>
    <chartFormat chart="5" format="6">
      <pivotArea type="data" outline="0" fieldPosition="0">
        <references count="2">
          <reference field="4294967294" count="1" selected="0">
            <x v="0"/>
          </reference>
          <reference field="1" count="1" selected="0">
            <x v="2"/>
          </reference>
        </references>
      </pivotArea>
    </chartFormat>
    <chartFormat chart="1" format="1">
      <pivotArea type="data" outline="0" fieldPosition="0">
        <references count="2">
          <reference field="4294967294" count="1" selected="0">
            <x v="0"/>
          </reference>
          <reference field="1" count="1" selected="0">
            <x v="0"/>
          </reference>
        </references>
      </pivotArea>
    </chartFormat>
    <chartFormat chart="1" format="2">
      <pivotArea type="data" outline="0" fieldPosition="0">
        <references count="2">
          <reference field="4294967294" count="1" selected="0">
            <x v="0"/>
          </reference>
          <reference field="1" count="1" selected="0">
            <x v="2"/>
          </reference>
        </references>
      </pivotArea>
    </chartFormat>
    <chartFormat chart="5" format="7">
      <pivotArea type="data" outline="0" fieldPosition="0">
        <references count="2">
          <reference field="4294967294" count="1" selected="0">
            <x v="0"/>
          </reference>
          <reference field="1" count="1" selected="0">
            <x v="3"/>
          </reference>
        </references>
      </pivotArea>
    </chartFormat>
    <chartFormat chart="1" format="3">
      <pivotArea type="data" outline="0" fieldPosition="0">
        <references count="2">
          <reference field="4294967294" count="1" selected="0">
            <x v="0"/>
          </reference>
          <reference field="1"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411E579-08EC-4DC1-ABC7-AD322FAFA4D7}" name="PivotTable3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5">
  <location ref="A24:B26" firstHeaderRow="1" firstDataRow="1" firstDataCol="1"/>
  <pivotFields count="16">
    <pivotField showAll="0">
      <items count="9">
        <item x="2"/>
        <item m="1" x="5"/>
        <item m="1" x="6"/>
        <item m="1" x="4"/>
        <item m="1" x="7"/>
        <item x="1"/>
        <item x="0"/>
        <item m="1" x="3"/>
        <item t="default"/>
      </items>
    </pivotField>
    <pivotField showAll="0"/>
    <pivotField showAll="0"/>
    <pivotField showAll="0"/>
    <pivotField showAll="0"/>
    <pivotField showAll="0"/>
    <pivotField showAll="0"/>
    <pivotField showAll="0"/>
    <pivotField showAll="0"/>
    <pivotField axis="axisRow" dataField="1" showAll="0">
      <items count="7">
        <item m="1" x="3"/>
        <item m="1" x="4"/>
        <item m="1" x="2"/>
        <item m="1" x="5"/>
        <item m="1" x="1"/>
        <item x="0"/>
        <item t="default"/>
      </items>
    </pivotField>
    <pivotField showAll="0"/>
    <pivotField showAll="0"/>
    <pivotField showAll="0"/>
    <pivotField showAll="0"/>
    <pivotField showAll="0"/>
    <pivotField showAll="0"/>
  </pivotFields>
  <rowFields count="1">
    <field x="9"/>
  </rowFields>
  <rowItems count="2">
    <i>
      <x v="5"/>
    </i>
    <i t="grand">
      <x/>
    </i>
  </rowItems>
  <colItems count="1">
    <i/>
  </colItems>
  <dataFields count="1">
    <dataField name="Count of Status" fld="9" subtotal="count" baseField="0" baseItem="0"/>
  </dataFields>
  <chartFormats count="12">
    <chartFormat chart="8" format="0" series="1">
      <pivotArea type="data" outline="0" fieldPosition="0">
        <references count="1">
          <reference field="4294967294" count="1" selected="0">
            <x v="0"/>
          </reference>
        </references>
      </pivotArea>
    </chartFormat>
    <chartFormat chart="8" format="1">
      <pivotArea type="data" outline="0" fieldPosition="0">
        <references count="2">
          <reference field="4294967294" count="1" selected="0">
            <x v="0"/>
          </reference>
          <reference field="9" count="1" selected="0">
            <x v="0"/>
          </reference>
        </references>
      </pivotArea>
    </chartFormat>
    <chartFormat chart="8" format="2">
      <pivotArea type="data" outline="0" fieldPosition="0">
        <references count="2">
          <reference field="4294967294" count="1" selected="0">
            <x v="0"/>
          </reference>
          <reference field="9" count="1" selected="0">
            <x v="2"/>
          </reference>
        </references>
      </pivotArea>
    </chartFormat>
    <chartFormat chart="10" format="7" series="1">
      <pivotArea type="data" outline="0" fieldPosition="0">
        <references count="1">
          <reference field="4294967294" count="1" selected="0">
            <x v="0"/>
          </reference>
        </references>
      </pivotArea>
    </chartFormat>
    <chartFormat chart="10" format="8">
      <pivotArea type="data" outline="0" fieldPosition="0">
        <references count="2">
          <reference field="4294967294" count="1" selected="0">
            <x v="0"/>
          </reference>
          <reference field="9" count="1" selected="0">
            <x v="0"/>
          </reference>
        </references>
      </pivotArea>
    </chartFormat>
    <chartFormat chart="10" format="9">
      <pivotArea type="data" outline="0" fieldPosition="0">
        <references count="2">
          <reference field="4294967294" count="1" selected="0">
            <x v="0"/>
          </reference>
          <reference field="9" count="1" selected="0">
            <x v="1"/>
          </reference>
        </references>
      </pivotArea>
    </chartFormat>
    <chartFormat chart="10" format="10">
      <pivotArea type="data" outline="0" fieldPosition="0">
        <references count="2">
          <reference field="4294967294" count="1" selected="0">
            <x v="0"/>
          </reference>
          <reference field="9" count="1" selected="0">
            <x v="2"/>
          </reference>
        </references>
      </pivotArea>
    </chartFormat>
    <chartFormat chart="8" format="3">
      <pivotArea type="data" outline="0" fieldPosition="0">
        <references count="2">
          <reference field="4294967294" count="1" selected="0">
            <x v="0"/>
          </reference>
          <reference field="9" count="1" selected="0">
            <x v="1"/>
          </reference>
        </references>
      </pivotArea>
    </chartFormat>
    <chartFormat chart="10" format="11">
      <pivotArea type="data" outline="0" fieldPosition="0">
        <references count="2">
          <reference field="4294967294" count="1" selected="0">
            <x v="0"/>
          </reference>
          <reference field="9" count="1" selected="0">
            <x v="4"/>
          </reference>
        </references>
      </pivotArea>
    </chartFormat>
    <chartFormat chart="8" format="5">
      <pivotArea type="data" outline="0" fieldPosition="0">
        <references count="2">
          <reference field="4294967294" count="1" selected="0">
            <x v="0"/>
          </reference>
          <reference field="9" count="1" selected="0">
            <x v="4"/>
          </reference>
        </references>
      </pivotArea>
    </chartFormat>
    <chartFormat chart="10" format="12">
      <pivotArea type="data" outline="0" fieldPosition="0">
        <references count="2">
          <reference field="4294967294" count="1" selected="0">
            <x v="0"/>
          </reference>
          <reference field="9" count="1" selected="0">
            <x v="5"/>
          </reference>
        </references>
      </pivotArea>
    </chartFormat>
    <chartFormat chart="8" format="6">
      <pivotArea type="data" outline="0" fieldPosition="0">
        <references count="2">
          <reference field="4294967294" count="1" selected="0">
            <x v="0"/>
          </reference>
          <reference field="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847CF78-C084-49FE-B2E4-DFAAACE2F685}" name="PivotTable1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8">
  <location ref="A3:A7" firstHeaderRow="1" firstDataRow="1" firstDataCol="1"/>
  <pivotFields count="16">
    <pivotField axis="axisRow" showAll="0">
      <items count="9">
        <item m="1" x="6"/>
        <item m="1" x="7"/>
        <item x="1"/>
        <item m="1" x="3"/>
        <item m="1" x="4"/>
        <item m="1" x="5"/>
        <item x="0"/>
        <item x="2"/>
        <item t="default"/>
      </items>
    </pivotField>
    <pivotField showAll="0"/>
    <pivotField showAll="0"/>
    <pivotField showAll="0"/>
    <pivotField showAll="0"/>
    <pivotField showAll="0"/>
    <pivotField showAll="0"/>
    <pivotField showAll="0"/>
    <pivotField showAll="0"/>
    <pivotField showAll="0">
      <items count="7">
        <item m="1" x="3"/>
        <item m="1" x="1"/>
        <item m="1" x="4"/>
        <item m="1" x="2"/>
        <item m="1" x="5"/>
        <item x="0"/>
        <item t="default"/>
      </items>
    </pivotField>
    <pivotField showAll="0"/>
    <pivotField showAll="0"/>
    <pivotField showAll="0"/>
    <pivotField showAll="0"/>
    <pivotField showAll="0"/>
    <pivotField showAll="0"/>
  </pivotFields>
  <rowFields count="1">
    <field x="0"/>
  </rowFields>
  <rowItems count="4">
    <i>
      <x v="2"/>
    </i>
    <i>
      <x v="6"/>
    </i>
    <i>
      <x v="7"/>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344A4D2-F7AC-4BEB-A1D5-0C7740674303}" name="PivotTable20"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location ref="A1:B11" firstHeaderRow="1" firstDataRow="1" firstDataCol="1"/>
  <pivotFields count="5">
    <pivotField axis="axisRow" dataField="1" showAll="0">
      <items count="12">
        <item x="3"/>
        <item m="1" x="10"/>
        <item m="1" x="9"/>
        <item x="7"/>
        <item x="6"/>
        <item x="5"/>
        <item x="0"/>
        <item x="1"/>
        <item x="2"/>
        <item x="4"/>
        <item x="8"/>
        <item t="default"/>
      </items>
    </pivotField>
    <pivotField showAll="0"/>
    <pivotField showAll="0"/>
    <pivotField showAll="0">
      <items count="7">
        <item x="1"/>
        <item x="2"/>
        <item x="3"/>
        <item x="0"/>
        <item m="1" x="5"/>
        <item x="4"/>
        <item t="default"/>
      </items>
    </pivotField>
    <pivotField showAll="0">
      <items count="6">
        <item m="1" x="1"/>
        <item m="1" x="3"/>
        <item m="1" x="2"/>
        <item m="1" x="4"/>
        <item x="0"/>
        <item t="default"/>
      </items>
    </pivotField>
  </pivotFields>
  <rowFields count="1">
    <field x="0"/>
  </rowFields>
  <rowItems count="10">
    <i>
      <x/>
    </i>
    <i>
      <x v="3"/>
    </i>
    <i>
      <x v="4"/>
    </i>
    <i>
      <x v="5"/>
    </i>
    <i>
      <x v="6"/>
    </i>
    <i>
      <x v="7"/>
    </i>
    <i>
      <x v="8"/>
    </i>
    <i>
      <x v="9"/>
    </i>
    <i>
      <x v="10"/>
    </i>
    <i t="grand">
      <x/>
    </i>
  </rowItems>
  <colItems count="1">
    <i/>
  </colItems>
  <dataFields count="1">
    <dataField name="Count of Aspect" fld="0" subtotal="count" baseField="0" baseItem="0"/>
  </dataFields>
  <chartFormats count="3">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8"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B8E156C-7D98-4C5E-946A-B3D1FCFB42DC}" name="PivotTable16"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6">
  <location ref="A25:B27" firstHeaderRow="1" firstDataRow="1" firstDataCol="1"/>
  <pivotFields count="5">
    <pivotField showAll="0"/>
    <pivotField showAll="0"/>
    <pivotField showAll="0"/>
    <pivotField showAll="0">
      <items count="7">
        <item x="1"/>
        <item x="2"/>
        <item x="3"/>
        <item x="0"/>
        <item m="1" x="5"/>
        <item x="4"/>
        <item t="default"/>
      </items>
    </pivotField>
    <pivotField axis="axisRow" dataField="1" showAll="0">
      <items count="6">
        <item m="1" x="1"/>
        <item m="1" x="3"/>
        <item m="1" x="2"/>
        <item m="1" x="4"/>
        <item x="0"/>
        <item t="default"/>
      </items>
    </pivotField>
  </pivotFields>
  <rowFields count="1">
    <field x="4"/>
  </rowFields>
  <rowItems count="2">
    <i>
      <x v="4"/>
    </i>
    <i t="grand">
      <x/>
    </i>
  </rowItems>
  <colItems count="1">
    <i/>
  </colItems>
  <dataFields count="1">
    <dataField name="Count of Positive / Negative" fld="4" subtotal="count" baseField="0" baseItem="0"/>
  </dataFields>
  <chartFormats count="12">
    <chartFormat chart="13" format="0" series="1">
      <pivotArea type="data" outline="0" fieldPosition="0">
        <references count="1">
          <reference field="4294967294" count="1" selected="0">
            <x v="0"/>
          </reference>
        </references>
      </pivotArea>
    </chartFormat>
    <chartFormat chart="15" format="6" series="1">
      <pivotArea type="data" outline="0" fieldPosition="0">
        <references count="1">
          <reference field="4294967294" count="1" selected="0">
            <x v="0"/>
          </reference>
        </references>
      </pivotArea>
    </chartFormat>
    <chartFormat chart="15" format="7">
      <pivotArea type="data" outline="0" fieldPosition="0">
        <references count="2">
          <reference field="4294967294" count="1" selected="0">
            <x v="0"/>
          </reference>
          <reference field="4" count="1" selected="0">
            <x v="0"/>
          </reference>
        </references>
      </pivotArea>
    </chartFormat>
    <chartFormat chart="15" format="8">
      <pivotArea type="data" outline="0" fieldPosition="0">
        <references count="2">
          <reference field="4294967294" count="1" selected="0">
            <x v="0"/>
          </reference>
          <reference field="4" count="1" selected="0">
            <x v="1"/>
          </reference>
        </references>
      </pivotArea>
    </chartFormat>
    <chartFormat chart="15" format="9">
      <pivotArea type="data" outline="0" fieldPosition="0">
        <references count="2">
          <reference field="4294967294" count="1" selected="0">
            <x v="0"/>
          </reference>
          <reference field="4" count="1" selected="0">
            <x v="2"/>
          </reference>
        </references>
      </pivotArea>
    </chartFormat>
    <chartFormat chart="15" format="10">
      <pivotArea type="data" outline="0" fieldPosition="0">
        <references count="2">
          <reference field="4294967294" count="1" selected="0">
            <x v="0"/>
          </reference>
          <reference field="4" count="1" selected="0">
            <x v="3"/>
          </reference>
        </references>
      </pivotArea>
    </chartFormat>
    <chartFormat chart="13" format="1">
      <pivotArea type="data" outline="0" fieldPosition="0">
        <references count="2">
          <reference field="4294967294" count="1" selected="0">
            <x v="0"/>
          </reference>
          <reference field="4" count="1" selected="0">
            <x v="0"/>
          </reference>
        </references>
      </pivotArea>
    </chartFormat>
    <chartFormat chart="13" format="2">
      <pivotArea type="data" outline="0" fieldPosition="0">
        <references count="2">
          <reference field="4294967294" count="1" selected="0">
            <x v="0"/>
          </reference>
          <reference field="4" count="1" selected="0">
            <x v="1"/>
          </reference>
        </references>
      </pivotArea>
    </chartFormat>
    <chartFormat chart="13" format="3">
      <pivotArea type="data" outline="0" fieldPosition="0">
        <references count="2">
          <reference field="4294967294" count="1" selected="0">
            <x v="0"/>
          </reference>
          <reference field="4" count="1" selected="0">
            <x v="2"/>
          </reference>
        </references>
      </pivotArea>
    </chartFormat>
    <chartFormat chart="13" format="4">
      <pivotArea type="data" outline="0" fieldPosition="0">
        <references count="2">
          <reference field="4294967294" count="1" selected="0">
            <x v="0"/>
          </reference>
          <reference field="4" count="1" selected="0">
            <x v="3"/>
          </reference>
        </references>
      </pivotArea>
    </chartFormat>
    <chartFormat chart="15" format="11">
      <pivotArea type="data" outline="0" fieldPosition="0">
        <references count="2">
          <reference field="4294967294" count="1" selected="0">
            <x v="0"/>
          </reference>
          <reference field="4" count="1" selected="0">
            <x v="4"/>
          </reference>
        </references>
      </pivotArea>
    </chartFormat>
    <chartFormat chart="13" format="5">
      <pivotArea type="data" outline="0" fieldPosition="0">
        <references count="2">
          <reference field="4294967294" count="1" selected="0">
            <x v="0"/>
          </reference>
          <reference field="4"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F6B643F5-1280-4BBC-BB12-0EC18F519866}" name="PivotTable28"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2">
  <location ref="A19:B21" firstHeaderRow="1" firstDataRow="1" firstDataCol="1"/>
  <pivotFields count="12">
    <pivotField showAll="0"/>
    <pivotField showAll="0"/>
    <pivotField axis="axisRow" dataField="1" showAll="0">
      <items count="17">
        <item m="1" x="8"/>
        <item m="1" x="12"/>
        <item m="1" x="14"/>
        <item m="1" x="11"/>
        <item m="1" x="13"/>
        <item m="1" x="15"/>
        <item x="0"/>
        <item m="1" x="10"/>
        <item m="1" x="9"/>
        <item m="1" x="5"/>
        <item m="1" x="3"/>
        <item m="1" x="7"/>
        <item m="1" x="4"/>
        <item m="1" x="6"/>
        <item m="1" x="1"/>
        <item m="1" x="2"/>
        <item t="default"/>
      </items>
    </pivotField>
    <pivotField showAll="0"/>
    <pivotField showAll="0"/>
    <pivotField numFmtId="17" showAll="0"/>
    <pivotField showAll="0"/>
    <pivotField showAll="0"/>
    <pivotField showAll="0"/>
    <pivotField showAll="0"/>
    <pivotField name="Objective Achived" showAll="0">
      <items count="4">
        <item x="0"/>
        <item m="1" x="2"/>
        <item m="1" x="1"/>
        <item t="default"/>
      </items>
    </pivotField>
    <pivotField showAll="0"/>
  </pivotFields>
  <rowFields count="1">
    <field x="2"/>
  </rowFields>
  <rowItems count="2">
    <i>
      <x v="6"/>
    </i>
    <i t="grand">
      <x/>
    </i>
  </rowItems>
  <colItems count="1">
    <i/>
  </colItems>
  <dataFields count="1">
    <dataField name="Count of RESPONSIBLE _x000a_(TEAM) " fld="2" subtotal="count" baseField="0" baseItem="0"/>
  </dataFields>
  <chartFormats count="2">
    <chartFormat chart="8" format="1" series="1">
      <pivotArea type="data" outline="0" fieldPosition="0">
        <references count="1">
          <reference field="4294967294" count="1" selected="0">
            <x v="0"/>
          </reference>
        </references>
      </pivotArea>
    </chartFormat>
    <chartFormat chart="10"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8D7ECEB1-81CF-4712-8977-7028E586399F}" name="PivotTable27"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80:A82" firstHeaderRow="1" firstDataRow="1" firstDataCol="1"/>
  <pivotFields count="12">
    <pivotField axis="axisRow" showAll="0">
      <items count="11">
        <item m="1" x="7"/>
        <item m="1" x="1"/>
        <item m="1" x="2"/>
        <item m="1" x="3"/>
        <item m="1" x="4"/>
        <item m="1" x="5"/>
        <item m="1" x="6"/>
        <item m="1" x="8"/>
        <item m="1" x="9"/>
        <item x="0"/>
        <item t="default"/>
      </items>
    </pivotField>
    <pivotField showAll="0"/>
    <pivotField showAll="0"/>
    <pivotField showAll="0"/>
    <pivotField showAll="0"/>
    <pivotField numFmtId="17" showAll="0"/>
    <pivotField showAll="0"/>
    <pivotField showAll="0"/>
    <pivotField showAll="0"/>
    <pivotField showAll="0"/>
    <pivotField showAll="0"/>
    <pivotField showAll="0"/>
  </pivotFields>
  <rowFields count="1">
    <field x="0"/>
  </rowFields>
  <rowItems count="2">
    <i>
      <x v="9"/>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961F8E3B-79E2-4325-AA79-13BEC20C3389}" name="PivotTable2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61:A63" firstHeaderRow="1" firstDataRow="1" firstDataCol="1"/>
  <pivotFields count="12">
    <pivotField axis="axisRow" showAll="0">
      <items count="11">
        <item m="1" x="7"/>
        <item m="1" x="1"/>
        <item m="1" x="2"/>
        <item m="1" x="3"/>
        <item m="1" x="4"/>
        <item m="1" x="5"/>
        <item m="1" x="6"/>
        <item m="1" x="8"/>
        <item m="1" x="9"/>
        <item x="0"/>
        <item t="default"/>
      </items>
    </pivotField>
    <pivotField showAll="0"/>
    <pivotField showAll="0"/>
    <pivotField showAll="0"/>
    <pivotField showAll="0"/>
    <pivotField numFmtId="17" showAll="0"/>
    <pivotField showAll="0"/>
    <pivotField showAll="0"/>
    <pivotField showAll="0"/>
    <pivotField showAll="0"/>
    <pivotField showAll="0"/>
    <pivotField showAll="0"/>
  </pivotFields>
  <rowFields count="1">
    <field x="0"/>
  </rowFields>
  <rowItems count="2">
    <i>
      <x v="9"/>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75DACA99-E1D5-49EE-AA44-1DB6A1A33EF2}" name="PivotTable2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A42:B44" firstHeaderRow="1" firstDataRow="1" firstDataCol="1"/>
  <pivotFields count="12">
    <pivotField axis="axisRow" dataField="1" showAll="0">
      <items count="11">
        <item m="1" x="7"/>
        <item m="1" x="1"/>
        <item m="1" x="2"/>
        <item m="1" x="3"/>
        <item m="1" x="4"/>
        <item m="1" x="5"/>
        <item m="1" x="6"/>
        <item m="1" x="8"/>
        <item m="1" x="9"/>
        <item x="0"/>
        <item t="default"/>
      </items>
    </pivotField>
    <pivotField showAll="0"/>
    <pivotField showAll="0"/>
    <pivotField showAll="0"/>
    <pivotField showAll="0"/>
    <pivotField numFmtId="17" showAll="0"/>
    <pivotField showAll="0"/>
    <pivotField showAll="0"/>
    <pivotField showAll="0"/>
    <pivotField showAll="0"/>
    <pivotField showAll="0"/>
    <pivotField showAll="0"/>
  </pivotFields>
  <rowFields count="1">
    <field x="0"/>
  </rowFields>
  <rowItems count="2">
    <i>
      <x v="9"/>
    </i>
    <i t="grand">
      <x/>
    </i>
  </rowItems>
  <colItems count="1">
    <i/>
  </colItems>
  <dataFields count="1">
    <dataField name="Count of NUM"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TERNAL__EXTERNAL" xr10:uid="{52644C14-D255-4289-AD8C-16378E497CA3}" sourceName="INTERNAL/ EXTERNAL">
  <pivotTables>
    <pivotTable tabId="2" name="PivotTable16"/>
    <pivotTable tabId="2" name="PivotTable31"/>
    <pivotTable tabId="2" name="PivotTable32"/>
  </pivotTables>
  <data>
    <tabular pivotCacheId="1907676976" showMissing="0">
      <items count="8">
        <i x="2" s="1"/>
        <i x="1" s="1"/>
        <i x="0" s="1"/>
        <i x="5" s="1" nd="1"/>
        <i x="6" s="1" nd="1"/>
        <i x="4" s="1" nd="1"/>
        <i x="7" s="1" nd="1"/>
        <i x="3" s="1"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gress" xr10:uid="{239F4621-3D4D-41DA-A329-23D91F0E1572}" sourceName="Progress">
  <pivotTables>
    <pivotTable tabId="15" name="PivotTable33"/>
    <pivotTable tabId="15" name="PivotTable34"/>
  </pivotTables>
  <data>
    <tabular pivotCacheId="104480044" showMissing="0">
      <items count="5">
        <i x="0" s="1" nd="1"/>
        <i x="4" s="1" nd="1"/>
        <i x="3" s="1" nd="1"/>
        <i x="2" s="1" nd="1"/>
        <i x="1" s="1" nd="1"/>
      </items>
    </tabular>
  </data>
  <extLst>
    <x:ext xmlns:x15="http://schemas.microsoft.com/office/spreadsheetml/2010/11/main" uri="{470722E0-AACD-4C17-9CDC-17EF765DBC7E}">
      <x15:slicerCacheHideItemsWithNoData/>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ternal___external1" xr10:uid="{53B341C6-5C49-4B74-9C1F-579B035B8B09}" sourceName="Internal / external">
  <pivotTables>
    <pivotTable tabId="15" name="PivotTable33"/>
  </pivotTables>
  <data>
    <tabular pivotCacheId="104480044">
      <items count="3">
        <i x="2" s="1" nd="1"/>
        <i x="1" s="1" nd="1"/>
        <i x="0" s="1" nd="1"/>
      </items>
    </tabular>
  </data>
  <extLst>
    <x:ext xmlns:x15="http://schemas.microsoft.com/office/spreadsheetml/2010/11/main" uri="{470722E0-AACD-4C17-9CDC-17EF765DBC7E}">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IORITY" xr10:uid="{91246C7E-53ED-439E-8C53-4A0EDB102372}" sourceName="PRIORITY">
  <pivotTables>
    <pivotTable tabId="17" name="PivotTable37"/>
    <pivotTable tabId="17" name="PivotTable35"/>
    <pivotTable tabId="17" name="PivotTable36"/>
  </pivotTables>
  <data>
    <tabular pivotCacheId="1133741243" showMissing="0">
      <items count="7">
        <i x="0" s="1"/>
        <i x="1" s="1"/>
        <i x="2" s="1"/>
        <i x="5" s="1" nd="1"/>
        <i x="4" s="1" nd="1"/>
        <i x="3" s="1" nd="1"/>
        <i x="6" s="1" nd="1"/>
      </items>
    </tabular>
  </data>
  <extLst>
    <x:ext xmlns:x15="http://schemas.microsoft.com/office/spreadsheetml/2010/11/main" uri="{470722E0-AACD-4C17-9CDC-17EF765DBC7E}">
      <x15:slicerCacheHideItemsWithNoData/>
    </x:ext>
  </extLst>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T___EXT" xr10:uid="{087F93C3-D7BB-4F9E-8F0D-C73131798BA7}" sourceName="INT / EXT">
  <pivotTables>
    <pivotTable tabId="17" name="PivotTable37"/>
    <pivotTable tabId="17" name="PivotTable36"/>
    <pivotTable tabId="17" name="PivotTable35"/>
  </pivotTables>
  <data>
    <tabular pivotCacheId="1133741243" showMissing="0">
      <items count="4">
        <i x="1" s="1"/>
        <i x="0" s="1"/>
        <i x="3" s="1" nd="1"/>
        <i x="2"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 xr10:uid="{71777800-051C-42B0-99F3-BBBF67E67488}" sourceName="Status">
  <pivotTables>
    <pivotTable tabId="2" name="PivotTable16"/>
    <pivotTable tabId="2" name="PivotTable31"/>
    <pivotTable tabId="2" name="PivotTable32"/>
  </pivotTables>
  <data>
    <tabular pivotCacheId="1907676976" showMissing="0">
      <items count="6">
        <i x="0" s="1"/>
        <i x="3" s="1" nd="1"/>
        <i x="1" s="1" nd="1"/>
        <i x="4" s="1" nd="1"/>
        <i x="2" s="1" nd="1"/>
        <i x="5"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Internal___External" xr10:uid="{E78DAE32-D532-4DA1-B1E4-65425B908D75}" sourceName="Internal / External">
  <pivotTables>
    <pivotTable tabId="5" name="PivotTable20"/>
    <pivotTable tabId="5" name="PivotTable16"/>
  </pivotTables>
  <data>
    <tabular pivotCacheId="862015132" showMissing="0">
      <items count="6">
        <i x="1" s="1"/>
        <i x="2" s="1"/>
        <i x="3" s="1"/>
        <i x="0" s="1"/>
        <i x="4" s="1" nd="1"/>
        <i x="5"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ositive___Negative" xr10:uid="{76F9B45A-B4A9-40DB-9F13-43CE9284117F}" sourceName="Positive / Negative">
  <pivotTables>
    <pivotTable tabId="5" name="PivotTable20"/>
    <pivotTable tabId="5" name="PivotTable16"/>
  </pivotTables>
  <data>
    <tabular pivotCacheId="862015132">
      <items count="5">
        <i x="0" s="1"/>
        <i x="1" s="1" nd="1"/>
        <i x="3" s="1" nd="1"/>
        <i x="2" s="1" nd="1"/>
        <i x="4"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SPONSIBLE___TEAM" xr10:uid="{23F24780-B23D-4F26-9BB4-A0366E0776A7}" sourceName="RESPONSIBLE _x000a_(TEAM) ">
  <data>
    <tabular pivotCacheId="2042767662">
      <items count="16">
        <i x="8" s="1"/>
        <i x="7" s="1"/>
        <i x="4" s="1"/>
        <i x="3" s="1"/>
        <i x="10" s="1"/>
        <i x="5" s="1"/>
        <i x="12" s="1"/>
        <i x="9" s="1"/>
        <i x="14" s="1"/>
        <i x="1" s="1"/>
        <i x="2" s="1"/>
        <i x="11" s="1"/>
        <i x="6" s="1"/>
        <i x="13" s="1"/>
        <i x="15" s="1"/>
        <i x="0"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CHIVED__Y_N1" xr10:uid="{D2FC4FD5-C258-4465-8760-530B50B9C338}" sourceName="ACHIVED (Y/N)">
  <data>
    <tabular pivotCacheId="2042767662" showMissing="0" crossFilter="showItemsWithNoData">
      <items count="3">
        <i x="0" s="1"/>
        <i x="2" s="1"/>
        <i x="1"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CHIVED__Y_N" xr10:uid="{00BB5937-7354-4782-8E7B-2C7BA2E54E2A}" sourceName="ACHIVED (Y/N)">
  <pivotTables>
    <pivotTable tabId="8" name="PivotTable28"/>
    <pivotTable tabId="8" name="Objectiveprogress"/>
  </pivotTables>
  <data>
    <tabular pivotCacheId="2042767662" showMissing="0">
      <items count="3">
        <i x="0" s="1"/>
        <i x="2" s="1" nd="1"/>
        <i x="1" s="1"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1" xr10:uid="{88C18583-7DDD-4489-86C8-18863359DBD3}" sourceName="STATUS">
  <pivotTables>
    <pivotTable tabId="13" name="PivotTable30"/>
  </pivotTables>
  <data>
    <tabular pivotCacheId="1173674485">
      <items count="3">
        <i x="2" s="1" nd="1"/>
        <i x="1" s="1" nd="1"/>
        <i x="0" s="1" nd="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_Identified" xr10:uid="{90D9D6C5-8DBE-4A70-A24A-15A52DF65867}" sourceName="Year Identified">
  <pivotTables>
    <pivotTable tabId="15" name="PivotTable33"/>
    <pivotTable tabId="15" name="PivotTable34"/>
  </pivotTables>
  <data>
    <tabular pivotCacheId="104480044">
      <items count="4">
        <i x="2" s="1" nd="1"/>
        <i x="3" s="1" nd="1"/>
        <i x="1" s="1" nd="1"/>
        <i x="0"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TERNAL/ EXTERNAL 2" xr10:uid="{0B8F2780-7B86-4C17-A893-55B77A21912B}" cache="Slicer_INTERNAL__EXTERNAL" caption="Type of Risk" columnCount="2" style="Style" rowHeight="234950"/>
  <slicer name="Status 4" xr10:uid="{B31B33A3-FAA2-408C-89F5-A74892B20B88}" cache="Slicer_Status" caption="Status" style="Style" rowHeight="234950"/>
  <slicer name="Internal / External 1" xr10:uid="{91F386C6-E2AD-48D3-9F2F-8D09B0229235}" cache="Slicer_Internal___External" caption="Internal / External" style="Style" rowHeight="234950"/>
  <slicer name="Positive / Negative 1" xr10:uid="{ED3256ED-E7F7-4A62-B0C9-C179F98B1C77}" cache="Slicer_Positive___Negative" caption="Positive / Negative" style="Style" rowHeight="234950"/>
  <slicer name="Objective Achived 1" xr10:uid="{15D37281-6A7C-4B74-BC64-1F6E506F1CB7}" cache="Slicer_ACHIVED__Y_N" caption="Objective Achived" style="Style" rowHeight="234950"/>
  <slicer name="STATUS 3" xr10:uid="{4F152E62-8CA8-4D83-9160-AE2808AAFFA9}" cache="Slicer_STATUS1" caption="STATUS" style="Style" rowHeight="234950"/>
  <slicer name="Year Identified 1" xr10:uid="{B1FE2362-F750-4D96-8E66-4A9F05DE6921}" cache="Slicer_Year_Identified" caption="Year Op Identified" columnCount="2" style="Style" rowHeight="234950"/>
  <slicer name="Progress 1" xr10:uid="{EAB851AF-8E46-413E-AF19-B22A02B094ED}" cache="Slicer_Progress" caption="Progress" style="Style" rowHeight="234950"/>
  <slicer name="Internal / external 3" xr10:uid="{EA801317-0204-423A-A521-2F5DE4A25342}" cache="Slicer_Internal___external1" caption="Type of Opportunity" columnCount="2" style="Style" rowHeight="234950"/>
  <slicer name="PRIORITY 1" xr10:uid="{91E4787B-AD9C-4948-AD07-4741108D95BA}" cache="Slicer_PRIORITY" caption="PRIORITY" style="Style" rowHeight="234950"/>
  <slicer name="INT / EXT 1" xr10:uid="{9387F971-9043-4EE4-A22C-5BB94DE5EF2F}" cache="Slicer_INT___EXT" caption="Party Type" columnCount="2" style="Style"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TERNAL/ EXTERNAL" xr10:uid="{0DD258BB-FD8D-43D5-9836-C0E5442A809D}" cache="Slicer_INTERNAL__EXTERNAL" caption="INTERNAL/ EXTERNAL" columnCount="2" rowHeight="234950"/>
  <slicer name="Status" xr10:uid="{2D58FE6C-C1B4-456B-A561-6F8F09520C08}" cache="Slicer_Status" caption="Status" rowHeight="2349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Internal / External" xr10:uid="{18FD8A1E-DF52-4E52-BFA2-B6F970EF7A5D}" cache="Slicer_Internal___External" caption="Internal / External" rowHeight="234950"/>
  <slicer name="Positive / Negative" xr10:uid="{82427BF9-FDDB-4B6F-95E1-BAB597A68206}" cache="Slicer_Positive___Negative" caption="Positive / Negative" rowHeight="23495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SPONSIBLE _x000a_(TEAM) " xr10:uid="{C9FFDB5E-E4E0-4FAC-A3AC-C4F50D567623}" cache="Slicer_RESPONSIBLE___TEAM" caption="RESPONSIBLE _x000a_(TEAM) " rowHeight="234950"/>
  <slicer name="ACHIVED (Y/N) 1" xr10:uid="{1FD2919C-3663-431D-9929-21B539C696AD}" cache="Slicer_ACHIVED__Y_N1" caption="ACHIVED (Y/N)" rowHeight="234950"/>
  <slicer name="Objective Achived" xr10:uid="{4AD26F9C-B0DB-4245-A870-26464210D8E2}" cache="Slicer_ACHIVED__Y_N" caption="Objective Achived"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US 2" xr10:uid="{B67FDBB1-2173-4118-ADA5-C190F4DA83A3}" cache="Slicer_STATUS1" caption="STATUS" rowHeight="2349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Identified" xr10:uid="{F2993E9F-E085-4FD5-A55C-CAA586EE6DA8}" cache="Slicer_Year_Identified" caption="Year Identified" rowHeight="234950"/>
  <slicer name="Progress" xr10:uid="{BFC8F4E5-E15A-4F2F-BF0A-1CF097990C22}" cache="Slicer_Progress" caption="Progress" rowHeight="234950"/>
  <slicer name="Internal / external 2" xr10:uid="{4A1245A3-42AD-46F6-AF72-0E8797BAF552}" cache="Slicer_Internal___external1" caption="Internal / external" rowHeight="23495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IORITY" xr10:uid="{8B7649B3-615E-4E7A-BB40-3018FAB3CCC1}" cache="Slicer_PRIORITY" caption="PRIORITY" rowHeight="234950"/>
  <slicer name="INT / EXT" xr10:uid="{C1D3D38D-05CB-433D-81FE-FBF1360297F7}" cache="Slicer_INT___EXT" caption="INT / EXT"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27EC3E-BD7F-49BE-9857-D922E27B6057}" name="Busob" displayName="Busob" ref="A4:L13" totalsRowShown="0" headerRowDxfId="121" dataDxfId="119" headerRowBorderDxfId="120" tableBorderDxfId="118">
  <autoFilter ref="A4:L13" xr:uid="{D227EC3E-BD7F-49BE-9857-D922E27B6057}"/>
  <tableColumns count="12">
    <tableColumn id="1" xr3:uid="{39626257-2302-45B3-8B67-285406A54FE8}" name="NUM" dataDxfId="117"/>
    <tableColumn id="2" xr3:uid="{EAA55010-C95D-4557-B5C7-9EAB10E3D967}" name="OBJECTIVE " dataDxfId="116"/>
    <tableColumn id="17" xr3:uid="{22D6E255-6AB8-4947-922F-5C3D8FA9B48A}" name="RESPONSIBLE _x000a_(TEAM) " dataDxfId="115"/>
    <tableColumn id="18" xr3:uid="{BEADCDD6-F3A1-45DE-99E2-9ED671489A82}" name="HOW / RESOURCES REQUIRED" dataDxfId="114"/>
    <tableColumn id="3" xr3:uid="{6CA94A47-3C7B-4DB7-94EA-FD1CD5277DA2}" name="MEASUREMENT_x000a_ (KEY RESULTS TO BE EVALUATED)" dataDxfId="113"/>
    <tableColumn id="4" xr3:uid="{E5EB8DCB-0D7F-4F2E-88EF-261008D48B7D}" name="TARGET DATE " dataDxfId="112"/>
    <tableColumn id="5" xr3:uid="{A70D50B0-05CD-4AE9-8C8D-5F97020EA4B3}" name="Progress Made to date Q1" dataDxfId="111"/>
    <tableColumn id="6" xr3:uid="{719FC6BB-D589-44F0-BA6B-646DA48AC84E}" name="Progress Made to date Q2" dataDxfId="110"/>
    <tableColumn id="7" xr3:uid="{CA10298D-B0ED-4823-B795-8FDB86CC4998}" name="Progress Made to date Q3" dataDxfId="109"/>
    <tableColumn id="8" xr3:uid="{EFC63B2B-326F-4D0A-883B-B72BC0185981}" name="Progress Made to date Q4" dataDxfId="108"/>
    <tableColumn id="9" xr3:uid="{2200893A-D6DC-4B0E-AE4B-786C1971D4AF}" name="ACHIVED (Y/N)" dataDxfId="107"/>
    <tableColumn id="10" xr3:uid="{1F24F5AD-FA3B-4665-9059-FA863702F708}" name="DATE ACHIVED" dataDxfId="10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362D1CC-A4CD-4FCD-A983-65BED19ED370}" name="steeple" displayName="steeple" ref="A4:E34" totalsRowShown="0" headerRowDxfId="105" dataDxfId="104">
  <autoFilter ref="A4:E34" xr:uid="{2362D1CC-A4CD-4FCD-A983-65BED19ED370}"/>
  <tableColumns count="5">
    <tableColumn id="2" xr3:uid="{99B7E91B-5B35-4D9A-8CD0-51E9B011F0FC}" name="Aspect" dataDxfId="103"/>
    <tableColumn id="6" xr3:uid="{566F6F0C-D09A-4FB5-991F-9AD4EFED15FC}" name="Year Identified/Updatd " dataDxfId="102"/>
    <tableColumn id="3" xr3:uid="{26E3CF69-201D-48E0-98CE-8E46587C2AA4}" name="Issues or Opportunity" dataDxfId="101"/>
    <tableColumn id="4" xr3:uid="{DB2116E3-7FDB-4532-8A77-46C97DEDD493}" name="Internal / External" dataDxfId="100"/>
    <tableColumn id="5" xr3:uid="{DF973133-E4F0-4C75-8CC2-B9877BC93374}" name="Positive / Negative" dataDxfId="99"/>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DF63C8-3F20-4EDE-8CFC-ACD450F43587}" name="Risks" displayName="Risks" ref="A3:P19" totalsRowShown="0" headerRowDxfId="98" dataDxfId="97">
  <autoFilter ref="A3:P19" xr:uid="{E5DF63C8-3F20-4EDE-8CFC-ACD450F43587}"/>
  <tableColumns count="16">
    <tableColumn id="2" xr3:uid="{9CE3ED87-C3A5-4A4E-A73C-E58982A6EC1B}" name="INTERNAL/ EXTERNAL" dataDxfId="96"/>
    <tableColumn id="3" xr3:uid="{399C59BA-534B-4A3E-9753-569AFADBD1CF}" name="STEEPLE REF" dataDxfId="95"/>
    <tableColumn id="4" xr3:uid="{E4FB08F6-0A01-496C-8112-0F20025104D7}" name="RISK " dataDxfId="94"/>
    <tableColumn id="5" xr3:uid="{AB33054F-951F-4BB3-B728-6ECC7B8DAB77}" name="OBJECTIVE RISK    " dataDxfId="93"/>
    <tableColumn id="6" xr3:uid="{7FE90672-9787-45BA-B6AA-26E453EF8D9F}" name="OWNER" dataDxfId="92"/>
    <tableColumn id="7" xr3:uid="{9A6EBEC2-5FA7-4650-85BF-BAE0DE795D1A}" name=" Likelihood " dataDxfId="91"/>
    <tableColumn id="8" xr3:uid="{DDB6DF99-EBAF-4ECC-8EDD-FBC1E9A6EDD0}" name="Severity " dataDxfId="90"/>
    <tableColumn id="9" xr3:uid="{86D52496-C3EA-429A-8493-0D520B7D3581}" name="Risk Rating" dataDxfId="89"/>
    <tableColumn id="10" xr3:uid="{AD85743D-33CB-4C78-9968-6B351A5E6C87}" name="Risk Category" dataDxfId="88"/>
    <tableColumn id="11" xr3:uid="{49E6D494-0C9F-4AF6-AD7B-524BE676BD28}" name="Status" dataDxfId="87"/>
    <tableColumn id="17" xr3:uid="{A52689C6-62A7-486F-9B95-1CF48F05B646}" name="Year raised/Updated " dataDxfId="86"/>
    <tableColumn id="12" xr3:uid="{56934EC4-96A0-48ED-A3BD-1DFDD63BAE94}" name="RISK CONTROL MEASURES (RCM)" dataDxfId="85"/>
    <tableColumn id="13" xr3:uid="{7A93FD96-C009-4B3F-9A18-EE3401E6A3E3}" name="Residual Likelihood" dataDxfId="84"/>
    <tableColumn id="14" xr3:uid="{845F90C1-0A66-4146-8F0F-FA8CBDB21977}" name="Residual Severity" dataDxfId="83"/>
    <tableColumn id="15" xr3:uid="{4A7F8AA8-EE5E-4B17-A8A4-DA4879197ECC}" name="Residual risk " dataDxfId="82"/>
    <tableColumn id="16" xr3:uid="{D24C021C-769A-4AC1-B23B-B378ADD2496B}" name="Residual category " dataDxfId="81"/>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CD9ABBC-471D-4C34-991F-90C191A5B81B}" name="CI_Log" displayName="CI_Log" ref="B5:K17" totalsRowShown="0" headerRowDxfId="80" dataDxfId="78" headerRowBorderDxfId="79" tableBorderDxfId="77">
  <autoFilter ref="B5:K17" xr:uid="{BCD9ABBC-471D-4C34-991F-90C191A5B81B}"/>
  <tableColumns count="10">
    <tableColumn id="1" xr3:uid="{7E41AC4F-ED46-4AE4-99D4-B42570CE50E7}" name="CI Number" dataDxfId="76"/>
    <tableColumn id="2" xr3:uid="{B1B3B1CB-649D-4293-9738-4761187DDFAD}" name="SOURCE" dataDxfId="75"/>
    <tableColumn id="3" xr3:uid="{98CD6F18-87B4-4732-B3CD-5BC6BEF2D2FF}" name="ACTION / IMPROVEMENT " dataDxfId="74"/>
    <tableColumn id="4" xr3:uid="{23D9549D-62ED-4632-9009-35093F746ABA}" name=" Date Raised" dataDxfId="73"/>
    <tableColumn id="5" xr3:uid="{EF7BC9C0-F274-47A2-8288-4AB3CE3F1C28}" name="Process" dataDxfId="72"/>
    <tableColumn id="6" xr3:uid="{4BB0DF92-4F41-4601-B18F-0688E8632E22}" name="Department" dataDxfId="71"/>
    <tableColumn id="7" xr3:uid="{790F2F95-09B2-4D23-A7F9-E45F5408CD57}" name="RESPONSIBLE" dataDxfId="70"/>
    <tableColumn id="8" xr3:uid="{BE523DB1-D974-44FA-A6C8-F28D03DFB72D}" name="ACTION DATE " dataDxfId="69"/>
    <tableColumn id="9" xr3:uid="{344DEEDD-DAC0-4922-9F95-AB2A15A78ED0}" name="STATUS" dataDxfId="68"/>
    <tableColumn id="10" xr3:uid="{60D13D51-86DD-4775-A11B-B859080E5E53}" name="Comments/Notes" dataDxfId="6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51BD71A-DC8E-487E-9B72-6A0C56E8322A}" name="Table6" displayName="Table6" ref="A5:Q8" totalsRowShown="0" headerRowDxfId="66" dataDxfId="65" tableBorderDxfId="64">
  <autoFilter ref="A5:Q8" xr:uid="{351BD71A-DC8E-487E-9B72-6A0C56E8322A}"/>
  <tableColumns count="17">
    <tableColumn id="15" xr3:uid="{CC0659AB-6C1A-4268-B522-3CE95C6D2341}" name="ID" dataDxfId="63"/>
    <tableColumn id="1" xr3:uid="{70D95861-DFEE-4F47-B877-DB50928DB5BC}" name="Internal / External" dataDxfId="62"/>
    <tableColumn id="2" xr3:uid="{B3BDC9A4-EEAD-4E3E-8946-5450B3D73485}" name="STEEPLE REF" dataDxfId="61"/>
    <tableColumn id="3" xr3:uid="{03623663-8DEC-4663-B906-114E75298534}" name="OPPORTUNITY" dataDxfId="60"/>
    <tableColumn id="4" xr3:uid="{13FCA8AC-EB40-4E56-8349-925C2A89B88D}" name="Year Identified" dataDxfId="59"/>
    <tableColumn id="5" xr3:uid="{D8AA4400-3EBB-4A71-97AA-0C1B1C3C7F85}" name="OWNER" dataDxfId="58"/>
    <tableColumn id="6" xr3:uid="{FF993AA3-AE99-4B2F-8898-3FAE459F6703}" name=" Likelihood" dataDxfId="57"/>
    <tableColumn id="7" xr3:uid="{9B624961-15BD-48A7-9C87-3BF379999AB4}" name="Previous Occurance" dataDxfId="56"/>
    <tableColumn id="8" xr3:uid="{19625233-F48E-457D-93C9-7982F577FFCC}" name="Rating" dataDxfId="55"/>
    <tableColumn id="16" xr3:uid="{FA449960-033E-4B33-AA0E-BC1CE08172B1}" name="Qualification" dataDxfId="54"/>
    <tableColumn id="9" xr3:uid="{A5AAE51E-F9F4-4891-A443-DA4118168F31}" name="STRATEGY TO IMPLEMENT " dataDxfId="53"/>
    <tableColumn id="10" xr3:uid="{97D60543-7394-443C-BAAA-AF0E74682D9A}" name="Residual Likelyhood" dataDxfId="52"/>
    <tableColumn id="11" xr3:uid="{40DB3B65-E852-48D0-86C8-74E18BFCF222}" name="Residual Previous Occurance" dataDxfId="51"/>
    <tableColumn id="12" xr3:uid="{03F832E8-CC12-45BF-B428-E02E2E38CCA5}" name="Residual Rating" dataDxfId="50"/>
    <tableColumn id="17" xr3:uid="{9E184E86-7130-4F9A-B5CA-9F8C04FF2B15}" name="Residual Qualification" dataDxfId="49"/>
    <tableColumn id="13" xr3:uid="{86E6965D-8997-4B7B-A263-3AF830D9AFD9}" name="Achievable Y/N" dataDxfId="48"/>
    <tableColumn id="14" xr3:uid="{4E5A56DA-4919-4135-8B0A-913BFADC2A0F}" name="Progress" dataDxfId="47"/>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DDCAEE2-A29E-40C8-A166-B2999C7204C0}" name="Table7" displayName="Table7" ref="A4:J22" totalsRowShown="0" headerRowDxfId="46" dataDxfId="44" headerRowBorderDxfId="45" tableBorderDxfId="43">
  <autoFilter ref="A4:J22" xr:uid="{BDDCAEE2-A29E-40C8-A166-B2999C7204C0}"/>
  <tableColumns count="10">
    <tableColumn id="1" xr3:uid="{DA2F9CA1-DEE7-40CB-8F9C-0398FCD863CA}" name="PARTY" dataDxfId="42"/>
    <tableColumn id="2" xr3:uid="{B09BE28A-0F79-479E-8D80-4FB9F6376678}" name="INT / EXT" dataDxfId="41"/>
    <tableColumn id="3" xr3:uid="{E4B4DC2D-ECFC-4AAD-A26D-8C11ED4D11F8}" name="NEEDS / EXPECTATIONS" dataDxfId="40"/>
    <tableColumn id="11" xr3:uid="{6AAF7C57-64F7-4564-93D3-C60D4345C036}" name="Year Identified/     Updated " dataDxfId="39"/>
    <tableColumn id="4" xr3:uid="{E3657CC8-0D10-4C19-806A-07C285E32FCF}" name="POWER / INTEREST" dataDxfId="38"/>
    <tableColumn id="5" xr3:uid="{DCAEAC42-92DC-4CE4-B6B7-9201F7C1C320}" name="OBJECTIVES" dataDxfId="37"/>
    <tableColumn id="6" xr3:uid="{E26B692E-B3BB-43F6-A621-472AF8CA15C0}" name="RISKS" dataDxfId="36"/>
    <tableColumn id="8" xr3:uid="{0E4B1F64-5C5F-430A-84E4-F3CC7B0DD9F1}" name="OPPORTUNITIES" dataDxfId="35"/>
    <tableColumn id="9" xr3:uid="{2621930D-8BED-4E5A-94DE-99AFBCF69F46}" name="PRIORITY" dataDxfId="34"/>
    <tableColumn id="10" xr3:uid="{CA82D360-3505-4881-99D4-43CD93359059}" name="MITIGATING ACTIONS" dataDxfId="33"/>
  </tableColumns>
  <tableStyleInfo name="TableStyleMedium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ivotTable" Target="../pivotTables/pivotTable14.xml"/><Relationship Id="rId1" Type="http://schemas.openxmlformats.org/officeDocument/2006/relationships/pivotTable" Target="../pivotTables/pivotTable13.xml"/><Relationship Id="rId4" Type="http://schemas.microsoft.com/office/2007/relationships/slicer" Target="../slicers/slicer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ivotTable" Target="../pivotTables/pivotTable17.xml"/><Relationship Id="rId2" Type="http://schemas.openxmlformats.org/officeDocument/2006/relationships/pivotTable" Target="../pivotTables/pivotTable16.xml"/><Relationship Id="rId1" Type="http://schemas.openxmlformats.org/officeDocument/2006/relationships/pivotTable" Target="../pivotTables/pivotTable15.xml"/><Relationship Id="rId5" Type="http://schemas.microsoft.com/office/2007/relationships/slicer" Target="../slicers/slicer7.xml"/><Relationship Id="rId4"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6.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2.xml"/><Relationship Id="rId4"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ivotTable" Target="../pivotTables/pivotTable5.xml"/><Relationship Id="rId1" Type="http://schemas.openxmlformats.org/officeDocument/2006/relationships/pivotTable" Target="../pivotTables/pivotTable4.xml"/><Relationship Id="rId4" Type="http://schemas.microsoft.com/office/2007/relationships/slicer" Target="../slicers/slicer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8.xml"/><Relationship Id="rId7" Type="http://schemas.microsoft.com/office/2007/relationships/slicer" Target="../slicers/slicer4.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drawing" Target="../drawings/drawing10.xml"/><Relationship Id="rId5" Type="http://schemas.openxmlformats.org/officeDocument/2006/relationships/pivotTable" Target="../pivotTables/pivotTable10.xml"/><Relationship Id="rId4" Type="http://schemas.openxmlformats.org/officeDocument/2006/relationships/pivotTable" Target="../pivotTables/pivotTable9.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microsoft.com/office/2007/relationships/slicer" Target="../slicers/slicer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9FDE-0055-47DB-BE32-21CD838E0942}">
  <sheetPr codeName="Sheet1"/>
  <dimension ref="I3:AA8"/>
  <sheetViews>
    <sheetView showGridLines="0" showRowColHeaders="0" tabSelected="1" zoomScale="70" zoomScaleNormal="70" workbookViewId="0">
      <selection activeCell="AF18" sqref="AF18"/>
    </sheetView>
  </sheetViews>
  <sheetFormatPr defaultRowHeight="14.4" x14ac:dyDescent="0.3"/>
  <cols>
    <col min="1" max="1" width="3.6640625" customWidth="1"/>
    <col min="13" max="13" width="12.33203125" bestFit="1" customWidth="1"/>
    <col min="14" max="14" width="10.5546875" bestFit="1" customWidth="1"/>
    <col min="21" max="21" width="12.33203125" bestFit="1" customWidth="1"/>
    <col min="22" max="22" width="10.5546875" bestFit="1" customWidth="1"/>
    <col min="23" max="23" width="12.33203125" bestFit="1" customWidth="1"/>
    <col min="24" max="24" width="10.5546875" bestFit="1" customWidth="1"/>
    <col min="25" max="25" width="12.33203125" bestFit="1" customWidth="1"/>
    <col min="26" max="26" width="10.5546875" bestFit="1" customWidth="1"/>
    <col min="27" max="27" width="10.5546875" hidden="1" customWidth="1"/>
  </cols>
  <sheetData>
    <row r="3" spans="9:27" ht="14.4" customHeight="1" x14ac:dyDescent="0.3">
      <c r="I3" s="8"/>
      <c r="J3" s="8"/>
      <c r="K3" s="8"/>
      <c r="L3" s="8"/>
      <c r="M3" s="8"/>
      <c r="N3" s="8"/>
      <c r="O3" s="8"/>
      <c r="P3" s="8"/>
      <c r="Q3" s="8"/>
      <c r="R3" s="8"/>
      <c r="S3" s="8"/>
      <c r="T3" s="8"/>
      <c r="AA3" s="6">
        <f ca="1">TODAY()</f>
        <v>46279</v>
      </c>
    </row>
    <row r="4" spans="9:27" ht="14.4" customHeight="1" x14ac:dyDescent="0.3">
      <c r="I4" s="8"/>
      <c r="J4" s="8"/>
      <c r="K4" s="8"/>
      <c r="L4" s="8"/>
      <c r="M4" s="8"/>
      <c r="N4" s="8"/>
      <c r="O4" s="8"/>
      <c r="P4" s="8"/>
      <c r="Q4" s="8"/>
      <c r="R4" s="8"/>
      <c r="S4" s="8"/>
      <c r="T4" s="8"/>
      <c r="AA4">
        <f ca="1">AA3-N8</f>
        <v>1260</v>
      </c>
    </row>
    <row r="5" spans="9:27" ht="14.4" customHeight="1" x14ac:dyDescent="0.3">
      <c r="I5" s="8"/>
      <c r="J5" s="8"/>
      <c r="K5" s="8"/>
      <c r="L5" s="8"/>
      <c r="M5" s="8"/>
      <c r="N5" s="8"/>
      <c r="O5" s="8"/>
      <c r="P5" s="8"/>
      <c r="Q5" s="8"/>
      <c r="R5" s="8"/>
      <c r="S5" s="8"/>
      <c r="T5" s="8"/>
    </row>
    <row r="6" spans="9:27" ht="14.4" customHeight="1" x14ac:dyDescent="0.3">
      <c r="I6" s="8"/>
      <c r="J6" s="8"/>
      <c r="K6" s="8"/>
      <c r="L6" s="8"/>
      <c r="M6" s="8"/>
      <c r="N6" s="8"/>
      <c r="O6" s="8"/>
      <c r="P6" s="8"/>
      <c r="Q6" s="8"/>
      <c r="R6" s="8"/>
      <c r="S6" s="8"/>
      <c r="T6" s="8"/>
    </row>
    <row r="7" spans="9:27" ht="14.4" customHeight="1" x14ac:dyDescent="0.3">
      <c r="I7" s="8"/>
      <c r="J7" s="8"/>
      <c r="K7" s="8"/>
      <c r="L7" s="8"/>
      <c r="M7" s="8"/>
      <c r="N7" s="8"/>
      <c r="O7" s="8"/>
      <c r="P7" s="8"/>
      <c r="Q7" s="8"/>
      <c r="R7" s="8"/>
      <c r="S7" s="8"/>
      <c r="T7" s="8"/>
    </row>
    <row r="8" spans="9:27" x14ac:dyDescent="0.3">
      <c r="N8" s="9">
        <v>45019</v>
      </c>
    </row>
  </sheetData>
  <pageMargins left="0.7" right="0.7" top="0.75" bottom="0.75" header="0.3" footer="0.3"/>
  <pageSetup orientation="portrait" r:id="rId1"/>
  <drawing r:id="rId2"/>
  <extLst>
    <ext xmlns:x14="http://schemas.microsoft.com/office/spreadsheetml/2009/9/main" uri="{A8765BA9-456A-4dab-B4F3-ACF838C121DE}">
      <x14:slicerList>
        <x14:slicer r:id="rId3"/>
      </x14:slicerList>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C64C0-AFEF-4361-AA92-E8B62EA92BE3}">
  <sheetPr codeName="Sheet9"/>
  <dimension ref="B3:N17"/>
  <sheetViews>
    <sheetView showGridLines="0" topLeftCell="D1" workbookViewId="0">
      <selection activeCell="K1" sqref="K1:K1048576"/>
    </sheetView>
  </sheetViews>
  <sheetFormatPr defaultRowHeight="14.4" x14ac:dyDescent="0.3"/>
  <cols>
    <col min="1" max="1" width="6.6640625" customWidth="1"/>
    <col min="2" max="3" width="12" customWidth="1"/>
    <col min="4" max="4" width="29.109375" customWidth="1"/>
    <col min="5" max="5" width="13.109375" customWidth="1"/>
    <col min="6" max="6" width="22.88671875" customWidth="1"/>
    <col min="7" max="10" width="16.44140625" customWidth="1"/>
    <col min="11" max="11" width="42.33203125" customWidth="1"/>
    <col min="13" max="13" width="10.5546875" hidden="1" customWidth="1"/>
    <col min="14" max="14" width="8.88671875" hidden="1" customWidth="1"/>
  </cols>
  <sheetData>
    <row r="3" spans="2:14" x14ac:dyDescent="0.3">
      <c r="D3" s="10"/>
      <c r="E3" s="10" t="s">
        <v>130</v>
      </c>
      <c r="M3" s="6">
        <f ca="1">TODAY()</f>
        <v>46279</v>
      </c>
      <c r="N3" t="e">
        <f ca="1">M3-#REF!</f>
        <v>#REF!</v>
      </c>
    </row>
    <row r="4" spans="2:14" x14ac:dyDescent="0.3">
      <c r="D4" s="10"/>
      <c r="E4" s="10"/>
      <c r="M4" s="6"/>
    </row>
    <row r="5" spans="2:14" ht="40.950000000000003" customHeight="1" x14ac:dyDescent="0.3">
      <c r="B5" s="11" t="s">
        <v>60</v>
      </c>
      <c r="C5" s="12" t="s">
        <v>61</v>
      </c>
      <c r="D5" s="12" t="s">
        <v>62</v>
      </c>
      <c r="E5" s="12" t="s">
        <v>63</v>
      </c>
      <c r="F5" s="12" t="s">
        <v>64</v>
      </c>
      <c r="G5" s="12" t="s">
        <v>65</v>
      </c>
      <c r="H5" s="12" t="s">
        <v>66</v>
      </c>
      <c r="I5" s="12" t="s">
        <v>67</v>
      </c>
      <c r="J5" s="12" t="s">
        <v>68</v>
      </c>
      <c r="K5" s="12" t="s">
        <v>69</v>
      </c>
    </row>
    <row r="6" spans="2:14" x14ac:dyDescent="0.3">
      <c r="B6" s="5"/>
      <c r="C6" s="42"/>
      <c r="D6" s="44"/>
      <c r="E6" s="45"/>
      <c r="F6" s="15"/>
      <c r="G6" s="15"/>
      <c r="H6" s="42"/>
      <c r="I6" s="42"/>
      <c r="J6" s="16"/>
      <c r="K6" s="44"/>
    </row>
    <row r="7" spans="2:14" x14ac:dyDescent="0.3">
      <c r="B7" s="5"/>
      <c r="C7" s="42"/>
      <c r="D7" s="44"/>
      <c r="E7" s="46"/>
      <c r="F7" s="15"/>
      <c r="G7" s="15"/>
      <c r="H7" s="44"/>
      <c r="I7" s="44"/>
      <c r="J7" s="16"/>
      <c r="K7" s="44"/>
    </row>
    <row r="8" spans="2:14" x14ac:dyDescent="0.3">
      <c r="B8" s="5"/>
      <c r="C8" s="43"/>
      <c r="D8" s="43"/>
      <c r="E8" s="43"/>
      <c r="F8" s="15"/>
      <c r="G8" s="15"/>
      <c r="H8" s="43"/>
      <c r="I8" s="47"/>
      <c r="J8" s="16"/>
      <c r="K8" s="43"/>
    </row>
    <row r="9" spans="2:14" x14ac:dyDescent="0.3">
      <c r="B9" s="5"/>
      <c r="C9" s="3"/>
      <c r="D9" s="3"/>
      <c r="E9" s="3"/>
      <c r="F9" s="15"/>
      <c r="G9" s="15"/>
      <c r="H9" s="3"/>
      <c r="I9" s="16"/>
      <c r="J9" s="16"/>
      <c r="K9" s="16"/>
    </row>
    <row r="10" spans="2:14" x14ac:dyDescent="0.3">
      <c r="B10" s="5"/>
      <c r="C10" s="3"/>
      <c r="D10" s="3"/>
      <c r="E10" s="3"/>
      <c r="F10" s="15"/>
      <c r="G10" s="15"/>
      <c r="H10" s="3"/>
      <c r="I10" s="16"/>
      <c r="J10" s="16"/>
      <c r="K10" s="16"/>
    </row>
    <row r="11" spans="2:14" x14ac:dyDescent="0.3">
      <c r="B11" s="5"/>
      <c r="C11" s="3"/>
      <c r="D11" s="3"/>
      <c r="E11" s="3"/>
      <c r="F11" s="5"/>
      <c r="G11" s="5"/>
      <c r="H11" s="3"/>
      <c r="I11" s="16"/>
      <c r="J11" s="16"/>
      <c r="K11" s="3"/>
    </row>
    <row r="12" spans="2:14" x14ac:dyDescent="0.3">
      <c r="B12" s="5"/>
      <c r="C12" s="16"/>
      <c r="D12" s="3"/>
      <c r="E12" s="16"/>
      <c r="F12" s="5"/>
      <c r="G12" s="5"/>
      <c r="H12" s="16"/>
      <c r="I12" s="16"/>
      <c r="J12" s="16"/>
      <c r="K12" s="3"/>
    </row>
    <row r="13" spans="2:14" x14ac:dyDescent="0.3">
      <c r="B13" s="5"/>
      <c r="C13" s="16"/>
      <c r="D13" s="3"/>
      <c r="E13" s="16"/>
      <c r="F13" s="5"/>
      <c r="G13" s="5"/>
      <c r="H13" s="16"/>
      <c r="I13" s="16"/>
      <c r="J13" s="16"/>
      <c r="K13" s="16"/>
    </row>
    <row r="14" spans="2:14" x14ac:dyDescent="0.3">
      <c r="B14" s="5"/>
      <c r="C14" s="16"/>
      <c r="D14" s="3"/>
      <c r="E14" s="16"/>
      <c r="F14" s="5"/>
      <c r="G14" s="5"/>
      <c r="H14" s="16"/>
      <c r="I14" s="16"/>
      <c r="J14" s="16"/>
      <c r="K14" s="48"/>
    </row>
    <row r="15" spans="2:14" x14ac:dyDescent="0.3">
      <c r="B15" s="5"/>
      <c r="C15" s="16"/>
      <c r="D15" s="3"/>
      <c r="E15" s="16"/>
      <c r="F15" s="5"/>
      <c r="G15" s="5"/>
      <c r="H15" s="16"/>
      <c r="I15" s="17"/>
      <c r="J15" s="16"/>
      <c r="K15" s="48"/>
    </row>
    <row r="16" spans="2:14" x14ac:dyDescent="0.3">
      <c r="B16" s="5"/>
      <c r="C16" s="16"/>
      <c r="D16" s="3"/>
      <c r="E16" s="16"/>
      <c r="F16" s="5"/>
      <c r="G16" s="5"/>
      <c r="H16" s="16"/>
      <c r="I16" s="17"/>
      <c r="J16" s="16"/>
      <c r="K16" s="48"/>
    </row>
    <row r="17" spans="2:11" x14ac:dyDescent="0.3">
      <c r="B17" s="5"/>
      <c r="C17" s="16"/>
      <c r="D17" s="3"/>
      <c r="E17" s="16"/>
      <c r="F17" s="5"/>
      <c r="G17" s="5"/>
      <c r="H17" s="16"/>
      <c r="I17" s="16"/>
      <c r="J17" s="16"/>
      <c r="K17" s="48"/>
    </row>
  </sheetData>
  <phoneticPr fontId="1" type="noConversion"/>
  <conditionalFormatting sqref="B6:K17">
    <cfRule type="expression" dxfId="20" priority="24">
      <formula>$J6="closed"</formula>
    </cfRule>
    <cfRule type="expression" dxfId="19" priority="25">
      <formula>$J6="open"</formula>
    </cfRule>
  </conditionalFormatting>
  <conditionalFormatting sqref="E3">
    <cfRule type="expression" dxfId="18" priority="22">
      <formula>$N$3&gt;365</formula>
    </cfRule>
    <cfRule type="expression" dxfId="17" priority="23">
      <formula>$N$3&gt;180</formula>
    </cfRule>
  </conditionalFormatting>
  <dataValidations count="1">
    <dataValidation type="list" allowBlank="1" showInputMessage="1" showErrorMessage="1" sqref="J6:J17" xr:uid="{040A561D-3562-46BC-94DB-0C6FE3B45DB7}">
      <formula1>#REF!</formula1>
    </dataValidation>
  </dataValidations>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C4A8F-CB7F-4518-ABCA-D282A0BE9DAA}">
  <sheetPr codeName="Sheet10"/>
  <dimension ref="A1:C30"/>
  <sheetViews>
    <sheetView workbookViewId="0">
      <selection activeCell="Q29" sqref="Q29"/>
    </sheetView>
  </sheetViews>
  <sheetFormatPr defaultRowHeight="14.4" x14ac:dyDescent="0.3"/>
  <cols>
    <col min="1" max="1" width="12.5546875" bestFit="1" customWidth="1"/>
    <col min="2" max="2" width="16" bestFit="1" customWidth="1"/>
    <col min="3" max="3" width="21.33203125" bestFit="1" customWidth="1"/>
  </cols>
  <sheetData>
    <row r="1" spans="1:3" x14ac:dyDescent="0.3">
      <c r="A1" s="1" t="s">
        <v>4</v>
      </c>
      <c r="B1" t="s">
        <v>65</v>
      </c>
      <c r="C1">
        <f>GETPIVOTDATA("OWNER",$A$1)</f>
        <v>0</v>
      </c>
    </row>
    <row r="2" spans="1:3" x14ac:dyDescent="0.3">
      <c r="A2" s="2" t="s">
        <v>5</v>
      </c>
    </row>
    <row r="3" spans="1:3" x14ac:dyDescent="0.3">
      <c r="A3" s="2" t="s">
        <v>6</v>
      </c>
    </row>
    <row r="20" spans="1:2" x14ac:dyDescent="0.3">
      <c r="B20">
        <f>C1</f>
        <v>0</v>
      </c>
    </row>
    <row r="24" spans="1:2" x14ac:dyDescent="0.3">
      <c r="B24">
        <v>7</v>
      </c>
    </row>
    <row r="28" spans="1:2" x14ac:dyDescent="0.3">
      <c r="A28" s="1" t="s">
        <v>4</v>
      </c>
      <c r="B28" t="s">
        <v>70</v>
      </c>
    </row>
    <row r="29" spans="1:2" x14ac:dyDescent="0.3">
      <c r="A29" s="2" t="s">
        <v>5</v>
      </c>
    </row>
    <row r="30" spans="1:2" x14ac:dyDescent="0.3">
      <c r="A30" s="2" t="s">
        <v>6</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E510F-13DA-49AC-AF2A-FD6315B781E0}">
  <sheetPr codeName="Sheet11"/>
  <dimension ref="A3:S9"/>
  <sheetViews>
    <sheetView showGridLines="0" zoomScale="80" zoomScaleNormal="80" workbookViewId="0">
      <selection activeCell="N6" sqref="N6"/>
    </sheetView>
  </sheetViews>
  <sheetFormatPr defaultRowHeight="14.4" x14ac:dyDescent="0.3"/>
  <cols>
    <col min="1" max="3" width="14.33203125" customWidth="1"/>
    <col min="4" max="4" width="27.6640625" customWidth="1"/>
    <col min="5" max="5" width="14.5546875" customWidth="1"/>
    <col min="6" max="6" width="14.33203125" bestFit="1" customWidth="1"/>
    <col min="7" max="7" width="11.6640625" customWidth="1"/>
    <col min="8" max="8" width="18.33203125" customWidth="1"/>
    <col min="9" max="10" width="13.21875" customWidth="1"/>
    <col min="11" max="11" width="34.77734375" customWidth="1"/>
    <col min="12" max="12" width="18.44140625" customWidth="1"/>
    <col min="13" max="13" width="25.44140625" customWidth="1"/>
    <col min="14" max="15" width="15" customWidth="1"/>
    <col min="16" max="16" width="14.6640625" customWidth="1"/>
    <col min="17" max="17" width="15.6640625" customWidth="1"/>
    <col min="18" max="18" width="10.5546875" hidden="1" customWidth="1"/>
    <col min="19" max="19" width="0" hidden="1" customWidth="1"/>
  </cols>
  <sheetData>
    <row r="3" spans="1:19" x14ac:dyDescent="0.3">
      <c r="E3" t="s">
        <v>20</v>
      </c>
      <c r="F3" s="6" t="s">
        <v>155</v>
      </c>
      <c r="R3" s="6">
        <f ca="1">TODAY()</f>
        <v>46279</v>
      </c>
      <c r="S3" t="e">
        <f ca="1">R3-F3</f>
        <v>#VALUE!</v>
      </c>
    </row>
    <row r="5" spans="1:19" ht="55.2" customHeight="1" x14ac:dyDescent="0.3">
      <c r="A5" s="81" t="s">
        <v>124</v>
      </c>
      <c r="B5" s="82" t="s">
        <v>37</v>
      </c>
      <c r="C5" s="83" t="s">
        <v>42</v>
      </c>
      <c r="D5" s="84" t="s">
        <v>72</v>
      </c>
      <c r="E5" s="83" t="s">
        <v>73</v>
      </c>
      <c r="F5" s="84" t="s">
        <v>44</v>
      </c>
      <c r="G5" s="83" t="s">
        <v>157</v>
      </c>
      <c r="H5" s="83" t="s">
        <v>74</v>
      </c>
      <c r="I5" s="83" t="s">
        <v>75</v>
      </c>
      <c r="J5" s="83" t="s">
        <v>76</v>
      </c>
      <c r="K5" s="83" t="s">
        <v>77</v>
      </c>
      <c r="L5" s="83" t="s">
        <v>50</v>
      </c>
      <c r="M5" s="83" t="s">
        <v>78</v>
      </c>
      <c r="N5" s="83" t="s">
        <v>79</v>
      </c>
      <c r="O5" s="83" t="s">
        <v>80</v>
      </c>
      <c r="P5" s="85" t="s">
        <v>81</v>
      </c>
      <c r="Q5" s="81" t="s">
        <v>82</v>
      </c>
      <c r="S5" t="s">
        <v>83</v>
      </c>
    </row>
    <row r="6" spans="1:19" ht="61.2" customHeight="1" x14ac:dyDescent="0.3">
      <c r="A6" s="13"/>
      <c r="B6" s="14"/>
      <c r="C6" s="7"/>
      <c r="D6" s="33"/>
      <c r="E6" s="7"/>
      <c r="F6" s="7"/>
      <c r="G6" s="7"/>
      <c r="H6" s="7"/>
      <c r="I6" s="7"/>
      <c r="J6" s="7"/>
      <c r="K6" s="7"/>
      <c r="L6" s="7"/>
      <c r="M6" s="7"/>
      <c r="N6" s="7"/>
      <c r="O6" s="7"/>
      <c r="P6" s="7"/>
      <c r="Q6" s="4"/>
      <c r="S6" t="s">
        <v>84</v>
      </c>
    </row>
    <row r="7" spans="1:19" ht="34.799999999999997" customHeight="1" x14ac:dyDescent="0.3">
      <c r="A7" s="7"/>
      <c r="B7" s="14"/>
      <c r="C7" s="7"/>
      <c r="D7" s="34"/>
      <c r="E7" s="7"/>
      <c r="F7" s="7"/>
      <c r="G7" s="7"/>
      <c r="H7" s="7"/>
      <c r="I7" s="7"/>
      <c r="J7" s="7"/>
      <c r="K7" s="7"/>
      <c r="L7" s="7"/>
      <c r="M7" s="7"/>
      <c r="N7" s="7"/>
      <c r="O7" s="7"/>
      <c r="P7" s="7"/>
      <c r="Q7" s="4"/>
      <c r="S7" t="s">
        <v>85</v>
      </c>
    </row>
    <row r="8" spans="1:19" ht="34.200000000000003" customHeight="1" x14ac:dyDescent="0.3">
      <c r="A8" s="7"/>
      <c r="B8" s="14"/>
      <c r="C8" s="7"/>
      <c r="D8" s="49"/>
      <c r="E8" s="7"/>
      <c r="F8" s="7"/>
      <c r="G8" s="7"/>
      <c r="H8" s="7"/>
      <c r="I8" s="50"/>
      <c r="J8" s="50"/>
      <c r="K8" s="7"/>
      <c r="L8" s="7"/>
      <c r="M8" s="7"/>
      <c r="N8" s="7"/>
      <c r="O8" s="7"/>
      <c r="P8" s="7"/>
      <c r="Q8" s="4"/>
      <c r="S8" t="s">
        <v>86</v>
      </c>
    </row>
    <row r="9" spans="1:19" ht="49.2" customHeight="1" x14ac:dyDescent="0.3">
      <c r="S9" t="s">
        <v>87</v>
      </c>
    </row>
  </sheetData>
  <conditionalFormatting sqref="E3:F3">
    <cfRule type="expression" dxfId="16" priority="1">
      <formula>$S$3&gt;360</formula>
    </cfRule>
    <cfRule type="expression" dxfId="15" priority="2">
      <formula>$S$3&gt;180</formula>
    </cfRule>
  </conditionalFormatting>
  <conditionalFormatting sqref="I6:J8">
    <cfRule type="expression" dxfId="14" priority="6">
      <formula>$I6&gt;14</formula>
    </cfRule>
    <cfRule type="expression" dxfId="13" priority="7">
      <formula>$I6&gt;5</formula>
    </cfRule>
    <cfRule type="expression" dxfId="12" priority="8">
      <formula>$I6&lt;5</formula>
    </cfRule>
  </conditionalFormatting>
  <conditionalFormatting sqref="N6:O8">
    <cfRule type="expression" dxfId="11" priority="3">
      <formula>$N6&gt;14</formula>
    </cfRule>
    <cfRule type="expression" dxfId="10" priority="4">
      <formula>$N6&gt;5</formula>
    </cfRule>
    <cfRule type="expression" dxfId="9" priority="5">
      <formula>$N6&lt;5</formula>
    </cfRule>
  </conditionalFormatting>
  <dataValidations count="2">
    <dataValidation type="list" allowBlank="1" showInputMessage="1" showErrorMessage="1" sqref="P6:P8" xr:uid="{9A9AFB1D-3DBF-494F-8FB2-0C8D99207C01}">
      <formula1>$S$8:$S$9</formula1>
    </dataValidation>
    <dataValidation type="list" allowBlank="1" showInputMessage="1" showErrorMessage="1" sqref="Q6:Q8" xr:uid="{A9D3D317-8553-4020-A78C-6925BAF3EBF9}">
      <formula1>$S$5:$S$7</formula1>
    </dataValidation>
  </dataValidation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C3F86-17D6-4CCF-BDD4-E9A1C6FD83F3}">
  <sheetPr codeName="Sheet12"/>
  <dimension ref="A1:D43"/>
  <sheetViews>
    <sheetView workbookViewId="0">
      <selection activeCell="A41" sqref="A39:A42"/>
    </sheetView>
  </sheetViews>
  <sheetFormatPr defaultRowHeight="14.4" x14ac:dyDescent="0.3"/>
  <cols>
    <col min="1" max="1" width="240.88671875" bestFit="1" customWidth="1"/>
    <col min="2" max="2" width="19" bestFit="1" customWidth="1"/>
    <col min="3" max="3" width="25.44140625" bestFit="1" customWidth="1"/>
  </cols>
  <sheetData>
    <row r="1" spans="1:4" x14ac:dyDescent="0.3">
      <c r="A1" s="1" t="s">
        <v>4</v>
      </c>
      <c r="B1" t="s">
        <v>88</v>
      </c>
    </row>
    <row r="2" spans="1:4" x14ac:dyDescent="0.3">
      <c r="A2" s="2" t="s">
        <v>133</v>
      </c>
      <c r="B2">
        <v>1</v>
      </c>
      <c r="D2">
        <f>GETPIVOTDATA("OBJECTIVES",$A$1)</f>
        <v>18</v>
      </c>
    </row>
    <row r="3" spans="1:4" x14ac:dyDescent="0.3">
      <c r="A3" s="2" t="s">
        <v>134</v>
      </c>
      <c r="B3">
        <v>1</v>
      </c>
    </row>
    <row r="4" spans="1:4" x14ac:dyDescent="0.3">
      <c r="A4" s="2" t="s">
        <v>135</v>
      </c>
      <c r="B4">
        <v>1</v>
      </c>
    </row>
    <row r="5" spans="1:4" x14ac:dyDescent="0.3">
      <c r="A5" s="2" t="s">
        <v>136</v>
      </c>
      <c r="B5">
        <v>1</v>
      </c>
    </row>
    <row r="6" spans="1:4" x14ac:dyDescent="0.3">
      <c r="A6" s="2" t="s">
        <v>137</v>
      </c>
      <c r="B6">
        <v>1</v>
      </c>
    </row>
    <row r="7" spans="1:4" x14ac:dyDescent="0.3">
      <c r="A7" s="2" t="s">
        <v>138</v>
      </c>
      <c r="B7">
        <v>1</v>
      </c>
    </row>
    <row r="8" spans="1:4" x14ac:dyDescent="0.3">
      <c r="A8" s="2" t="s">
        <v>139</v>
      </c>
      <c r="B8">
        <v>1</v>
      </c>
    </row>
    <row r="9" spans="1:4" x14ac:dyDescent="0.3">
      <c r="A9" s="2" t="s">
        <v>140</v>
      </c>
      <c r="B9">
        <v>1</v>
      </c>
    </row>
    <row r="10" spans="1:4" x14ac:dyDescent="0.3">
      <c r="A10" s="2" t="s">
        <v>141</v>
      </c>
      <c r="B10">
        <v>1</v>
      </c>
    </row>
    <row r="11" spans="1:4" x14ac:dyDescent="0.3">
      <c r="A11" s="2" t="s">
        <v>142</v>
      </c>
      <c r="B11">
        <v>1</v>
      </c>
    </row>
    <row r="12" spans="1:4" x14ac:dyDescent="0.3">
      <c r="A12" s="2" t="s">
        <v>143</v>
      </c>
      <c r="B12">
        <v>1</v>
      </c>
    </row>
    <row r="13" spans="1:4" x14ac:dyDescent="0.3">
      <c r="A13" s="2" t="s">
        <v>144</v>
      </c>
      <c r="B13">
        <v>1</v>
      </c>
    </row>
    <row r="14" spans="1:4" x14ac:dyDescent="0.3">
      <c r="A14" s="2" t="s">
        <v>145</v>
      </c>
      <c r="B14">
        <v>1</v>
      </c>
    </row>
    <row r="15" spans="1:4" x14ac:dyDescent="0.3">
      <c r="A15" s="2" t="s">
        <v>146</v>
      </c>
      <c r="B15">
        <v>1</v>
      </c>
    </row>
    <row r="16" spans="1:4" x14ac:dyDescent="0.3">
      <c r="A16" s="2" t="s">
        <v>154</v>
      </c>
      <c r="B16">
        <v>1</v>
      </c>
    </row>
    <row r="17" spans="1:2" x14ac:dyDescent="0.3">
      <c r="A17" s="2" t="s">
        <v>158</v>
      </c>
      <c r="B17">
        <v>1</v>
      </c>
    </row>
    <row r="18" spans="1:2" x14ac:dyDescent="0.3">
      <c r="A18" s="2" t="s">
        <v>159</v>
      </c>
      <c r="B18">
        <v>1</v>
      </c>
    </row>
    <row r="19" spans="1:2" x14ac:dyDescent="0.3">
      <c r="A19" s="2" t="s">
        <v>160</v>
      </c>
      <c r="B19">
        <v>1</v>
      </c>
    </row>
    <row r="20" spans="1:2" x14ac:dyDescent="0.3">
      <c r="A20" s="2" t="s">
        <v>6</v>
      </c>
      <c r="B20">
        <v>18</v>
      </c>
    </row>
    <row r="25" spans="1:2" x14ac:dyDescent="0.3">
      <c r="A25" s="1" t="s">
        <v>4</v>
      </c>
      <c r="B25" t="s">
        <v>89</v>
      </c>
    </row>
    <row r="26" spans="1:2" x14ac:dyDescent="0.3">
      <c r="A26" s="2" t="s">
        <v>132</v>
      </c>
      <c r="B26">
        <v>13</v>
      </c>
    </row>
    <row r="27" spans="1:2" x14ac:dyDescent="0.3">
      <c r="A27" s="2" t="s">
        <v>131</v>
      </c>
      <c r="B27">
        <v>5</v>
      </c>
    </row>
    <row r="28" spans="1:2" x14ac:dyDescent="0.3">
      <c r="A28" s="2" t="s">
        <v>6</v>
      </c>
      <c r="B28">
        <v>18</v>
      </c>
    </row>
    <row r="38" spans="1:2" x14ac:dyDescent="0.3">
      <c r="A38" s="1" t="s">
        <v>4</v>
      </c>
      <c r="B38" t="s">
        <v>90</v>
      </c>
    </row>
    <row r="39" spans="1:2" x14ac:dyDescent="0.3">
      <c r="A39" s="2" t="s">
        <v>91</v>
      </c>
      <c r="B39">
        <v>4</v>
      </c>
    </row>
    <row r="40" spans="1:2" x14ac:dyDescent="0.3">
      <c r="A40" s="2" t="s">
        <v>105</v>
      </c>
      <c r="B40">
        <v>5</v>
      </c>
    </row>
    <row r="41" spans="1:2" x14ac:dyDescent="0.3">
      <c r="A41" s="2" t="s">
        <v>92</v>
      </c>
      <c r="B41">
        <v>3</v>
      </c>
    </row>
    <row r="42" spans="1:2" x14ac:dyDescent="0.3">
      <c r="A42" s="2" t="s">
        <v>103</v>
      </c>
      <c r="B42">
        <v>6</v>
      </c>
    </row>
    <row r="43" spans="1:2" x14ac:dyDescent="0.3">
      <c r="A43" s="2" t="s">
        <v>6</v>
      </c>
      <c r="B43">
        <v>18</v>
      </c>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57E5D-9E08-43D8-8EB9-531EAAE0C907}">
  <sheetPr codeName="Sheet13"/>
  <dimension ref="A1:M22"/>
  <sheetViews>
    <sheetView showGridLines="0" zoomScale="90" zoomScaleNormal="90" workbookViewId="0">
      <selection activeCell="C16" sqref="C16"/>
    </sheetView>
  </sheetViews>
  <sheetFormatPr defaultColWidth="8.77734375" defaultRowHeight="13.8" x14ac:dyDescent="0.3"/>
  <cols>
    <col min="1" max="1" width="19.109375" style="59" customWidth="1"/>
    <col min="2" max="2" width="10.6640625" style="59" customWidth="1"/>
    <col min="3" max="3" width="29.6640625" style="61" customWidth="1"/>
    <col min="4" max="5" width="12.6640625" style="61" customWidth="1"/>
    <col min="6" max="6" width="37.6640625" style="61" customWidth="1"/>
    <col min="7" max="8" width="26.44140625" style="61" customWidth="1"/>
    <col min="9" max="9" width="13.33203125" style="59" customWidth="1"/>
    <col min="10" max="10" width="38.33203125" style="59" customWidth="1"/>
    <col min="11" max="11" width="10.5546875" style="59" hidden="1" customWidth="1"/>
    <col min="12" max="12" width="5.44140625" style="59" hidden="1" customWidth="1"/>
    <col min="13" max="16384" width="8.77734375" style="59"/>
  </cols>
  <sheetData>
    <row r="1" spans="1:13" x14ac:dyDescent="0.3">
      <c r="K1" s="60">
        <f ca="1">TODAY()</f>
        <v>46279</v>
      </c>
      <c r="L1" s="59">
        <f ca="1">K1-E2</f>
        <v>46279</v>
      </c>
    </row>
    <row r="2" spans="1:13" ht="13.95" customHeight="1" x14ac:dyDescent="0.3">
      <c r="D2" s="61" t="s">
        <v>20</v>
      </c>
      <c r="E2" s="86"/>
    </row>
    <row r="4" spans="1:13" ht="41.4" x14ac:dyDescent="0.3">
      <c r="A4" s="89" t="s">
        <v>93</v>
      </c>
      <c r="B4" s="89" t="s">
        <v>71</v>
      </c>
      <c r="C4" s="89" t="s">
        <v>94</v>
      </c>
      <c r="D4" s="89" t="s">
        <v>153</v>
      </c>
      <c r="E4" s="89" t="s">
        <v>95</v>
      </c>
      <c r="F4" s="89" t="s">
        <v>96</v>
      </c>
      <c r="G4" s="89" t="s">
        <v>97</v>
      </c>
      <c r="H4" s="89" t="s">
        <v>98</v>
      </c>
      <c r="I4" s="89" t="s">
        <v>99</v>
      </c>
      <c r="J4" s="89" t="s">
        <v>100</v>
      </c>
    </row>
    <row r="5" spans="1:13" ht="24" customHeight="1" x14ac:dyDescent="0.3">
      <c r="A5" s="49"/>
      <c r="B5" s="49"/>
      <c r="C5" s="49"/>
      <c r="D5" s="49"/>
      <c r="E5" s="49"/>
      <c r="F5" s="49"/>
      <c r="G5" s="90"/>
      <c r="H5" s="90"/>
      <c r="I5" s="49"/>
      <c r="J5" s="49"/>
      <c r="M5" s="40"/>
    </row>
    <row r="6" spans="1:13" ht="24" customHeight="1" x14ac:dyDescent="0.3">
      <c r="A6" s="49"/>
      <c r="B6" s="49"/>
      <c r="C6" s="49"/>
      <c r="D6" s="49"/>
      <c r="E6" s="49"/>
      <c r="F6" s="49"/>
      <c r="G6" s="90"/>
      <c r="H6" s="90"/>
      <c r="I6" s="49"/>
      <c r="J6" s="49"/>
      <c r="K6" s="40" t="s">
        <v>101</v>
      </c>
      <c r="L6" s="40" t="s">
        <v>91</v>
      </c>
    </row>
    <row r="7" spans="1:13" ht="24" customHeight="1" x14ac:dyDescent="0.3">
      <c r="A7" s="49"/>
      <c r="B7" s="49"/>
      <c r="C7" s="49"/>
      <c r="D7" s="49"/>
      <c r="E7" s="49"/>
      <c r="F7" s="49"/>
      <c r="G7" s="90"/>
      <c r="H7" s="90"/>
      <c r="I7" s="49"/>
      <c r="J7" s="49"/>
      <c r="K7" s="40" t="s">
        <v>102</v>
      </c>
      <c r="L7" s="40" t="s">
        <v>103</v>
      </c>
    </row>
    <row r="8" spans="1:13" ht="24" customHeight="1" x14ac:dyDescent="0.3">
      <c r="A8" s="91"/>
      <c r="B8" s="92"/>
      <c r="C8" s="92"/>
      <c r="D8" s="49"/>
      <c r="E8" s="49"/>
      <c r="F8" s="92"/>
      <c r="G8" s="93"/>
      <c r="H8" s="93"/>
      <c r="I8" s="51"/>
      <c r="J8" s="93"/>
      <c r="K8" s="40" t="s">
        <v>104</v>
      </c>
      <c r="L8" s="40" t="s">
        <v>105</v>
      </c>
    </row>
    <row r="9" spans="1:13" ht="24" customHeight="1" x14ac:dyDescent="0.3">
      <c r="A9" s="94"/>
      <c r="B9" s="95"/>
      <c r="C9" s="96"/>
      <c r="D9" s="49"/>
      <c r="E9" s="49"/>
      <c r="F9" s="96"/>
      <c r="G9" s="96"/>
      <c r="H9" s="96"/>
      <c r="I9" s="95"/>
      <c r="J9" s="96"/>
      <c r="L9" s="40" t="s">
        <v>92</v>
      </c>
    </row>
    <row r="10" spans="1:13" ht="24" customHeight="1" x14ac:dyDescent="0.3">
      <c r="A10" s="97"/>
      <c r="B10" s="98"/>
      <c r="C10" s="97"/>
      <c r="D10" s="49"/>
      <c r="E10" s="49"/>
      <c r="F10" s="97"/>
      <c r="G10" s="99"/>
      <c r="H10" s="99"/>
      <c r="I10" s="97"/>
      <c r="J10" s="97"/>
    </row>
    <row r="11" spans="1:13" ht="24" customHeight="1" x14ac:dyDescent="0.3">
      <c r="A11" s="49"/>
      <c r="B11" s="49"/>
      <c r="C11" s="49"/>
      <c r="D11" s="49"/>
      <c r="E11" s="49"/>
      <c r="F11" s="49"/>
      <c r="G11" s="49"/>
      <c r="H11" s="49"/>
      <c r="I11" s="49"/>
      <c r="J11" s="49"/>
    </row>
    <row r="12" spans="1:13" ht="24" customHeight="1" x14ac:dyDescent="0.3">
      <c r="A12" s="49"/>
      <c r="B12" s="49"/>
      <c r="C12" s="49"/>
      <c r="D12" s="49"/>
      <c r="E12" s="49"/>
      <c r="F12" s="49"/>
      <c r="G12" s="49"/>
      <c r="H12" s="49"/>
      <c r="I12" s="49"/>
      <c r="J12" s="49"/>
    </row>
    <row r="13" spans="1:13" ht="24" customHeight="1" x14ac:dyDescent="0.3">
      <c r="A13" s="49"/>
      <c r="B13" s="49"/>
      <c r="C13" s="49"/>
      <c r="D13" s="49"/>
      <c r="E13" s="49"/>
      <c r="F13" s="49"/>
      <c r="G13" s="49"/>
      <c r="H13" s="49"/>
      <c r="I13" s="49"/>
      <c r="J13" s="49"/>
    </row>
    <row r="14" spans="1:13" ht="24" customHeight="1" x14ac:dyDescent="0.3">
      <c r="A14" s="49"/>
      <c r="B14" s="49"/>
      <c r="C14" s="49"/>
      <c r="D14" s="49"/>
      <c r="E14" s="49"/>
      <c r="F14" s="49"/>
      <c r="G14" s="49"/>
      <c r="H14" s="49"/>
      <c r="I14" s="49"/>
      <c r="J14" s="49"/>
    </row>
    <row r="15" spans="1:13" ht="24" customHeight="1" x14ac:dyDescent="0.3">
      <c r="A15" s="49"/>
      <c r="B15" s="49"/>
      <c r="C15" s="49"/>
      <c r="D15" s="49"/>
      <c r="E15" s="49"/>
      <c r="F15" s="49"/>
      <c r="G15" s="49"/>
      <c r="H15" s="49"/>
      <c r="I15" s="49"/>
      <c r="J15" s="49"/>
    </row>
    <row r="16" spans="1:13" ht="24" customHeight="1" x14ac:dyDescent="0.3">
      <c r="A16" s="49"/>
      <c r="B16" s="49"/>
      <c r="C16" s="49"/>
      <c r="D16" s="49"/>
      <c r="E16" s="49"/>
      <c r="F16" s="49"/>
      <c r="G16" s="49"/>
      <c r="H16" s="49"/>
      <c r="I16" s="49"/>
      <c r="J16" s="49"/>
    </row>
    <row r="17" spans="1:10" ht="24" customHeight="1" x14ac:dyDescent="0.3">
      <c r="A17" s="49"/>
      <c r="B17" s="100"/>
      <c r="C17" s="49"/>
      <c r="D17" s="49"/>
      <c r="E17" s="49"/>
      <c r="F17" s="49"/>
      <c r="G17" s="49"/>
      <c r="H17" s="49"/>
      <c r="I17" s="49"/>
      <c r="J17" s="49"/>
    </row>
    <row r="18" spans="1:10" ht="24" customHeight="1" x14ac:dyDescent="0.3">
      <c r="A18" s="49"/>
      <c r="B18" s="100"/>
      <c r="C18" s="49"/>
      <c r="D18" s="49"/>
      <c r="E18" s="49"/>
      <c r="F18" s="49"/>
      <c r="G18" s="49"/>
      <c r="H18" s="49"/>
      <c r="I18" s="49"/>
      <c r="J18" s="49"/>
    </row>
    <row r="19" spans="1:10" ht="24" customHeight="1" x14ac:dyDescent="0.3">
      <c r="A19" s="49"/>
      <c r="B19" s="100"/>
      <c r="C19" s="49"/>
      <c r="D19" s="49"/>
      <c r="E19" s="97"/>
      <c r="F19" s="49"/>
      <c r="G19" s="49"/>
      <c r="H19" s="49"/>
      <c r="I19" s="49"/>
      <c r="J19" s="49"/>
    </row>
    <row r="20" spans="1:10" ht="24" customHeight="1" x14ac:dyDescent="0.3">
      <c r="A20" s="100"/>
      <c r="B20" s="100"/>
      <c r="C20" s="49"/>
      <c r="D20" s="49"/>
      <c r="E20" s="49"/>
      <c r="F20" s="49"/>
      <c r="G20" s="49"/>
      <c r="H20" s="49"/>
      <c r="I20" s="100"/>
      <c r="J20" s="49"/>
    </row>
    <row r="21" spans="1:10" ht="24" customHeight="1" x14ac:dyDescent="0.3">
      <c r="A21" s="101"/>
      <c r="B21" s="100"/>
      <c r="C21" s="101"/>
      <c r="D21" s="49"/>
      <c r="E21" s="49"/>
      <c r="F21" s="102"/>
      <c r="G21" s="103"/>
      <c r="H21" s="103"/>
      <c r="I21" s="104"/>
      <c r="J21" s="103"/>
    </row>
    <row r="22" spans="1:10" ht="24" customHeight="1" x14ac:dyDescent="0.3">
      <c r="A22" s="49"/>
      <c r="B22" s="100"/>
      <c r="C22" s="49"/>
      <c r="D22" s="49"/>
      <c r="E22" s="49"/>
      <c r="F22" s="49"/>
      <c r="G22" s="49"/>
      <c r="H22" s="49"/>
      <c r="I22" s="100"/>
      <c r="J22" s="49"/>
    </row>
  </sheetData>
  <conditionalFormatting sqref="D2:E2">
    <cfRule type="expression" dxfId="8" priority="8">
      <formula>$L$1&gt;360</formula>
    </cfRule>
    <cfRule type="expression" dxfId="7" priority="9">
      <formula>$L$1&gt;180</formula>
    </cfRule>
  </conditionalFormatting>
  <conditionalFormatting sqref="E5:E22">
    <cfRule type="containsText" dxfId="6" priority="1" operator="containsText" text="Manage Closely">
      <formula>NOT(ISERROR(SEARCH("Manage Closely",E5)))</formula>
    </cfRule>
    <cfRule type="containsText" dxfId="5" priority="2" operator="containsText" text="Manage">
      <formula>NOT(ISERROR(SEARCH("Manage",E5)))</formula>
    </cfRule>
    <cfRule type="containsText" dxfId="4" priority="3" operator="containsText" text="Monitor">
      <formula>NOT(ISERROR(SEARCH("Monitor",E5)))</formula>
    </cfRule>
    <cfRule type="containsText" dxfId="3" priority="4" operator="containsText" text="Keep Satisfied">
      <formula>NOT(ISERROR(SEARCH("Keep Satisfied",E5)))</formula>
    </cfRule>
  </conditionalFormatting>
  <conditionalFormatting sqref="I5:I22">
    <cfRule type="containsText" dxfId="2" priority="5" operator="containsText" text="LOW">
      <formula>NOT(ISERROR(SEARCH("LOW",I5)))</formula>
    </cfRule>
    <cfRule type="containsText" dxfId="1" priority="6" operator="containsText" text="MEDIUM">
      <formula>NOT(ISERROR(SEARCH("MEDIUM",I5)))</formula>
    </cfRule>
    <cfRule type="containsText" dxfId="0" priority="7" operator="containsText" text="HIGH">
      <formula>NOT(ISERROR(SEARCH("HIGH",I5)))</formula>
    </cfRule>
  </conditionalFormatting>
  <dataValidations count="2">
    <dataValidation type="list" allowBlank="1" showInputMessage="1" showErrorMessage="1" sqref="I1:I3 I5:I1048576" xr:uid="{B76A2285-BBA3-400D-9D2D-A7F911BC4F16}">
      <formula1>$K$6:$K$8</formula1>
    </dataValidation>
    <dataValidation type="list" allowBlank="1" showInputMessage="1" showErrorMessage="1" sqref="E5:E22" xr:uid="{CB489ABF-7721-4548-9DCF-892FDD054656}">
      <formula1>$L$6:$L$9</formula1>
    </dataValidation>
  </dataValidations>
  <pageMargins left="0.7" right="0.7" top="0.75" bottom="0.75" header="0.3" footer="0.3"/>
  <pageSetup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BFC37-046B-402D-ACBA-214E3397297C}">
  <dimension ref="E2:S76"/>
  <sheetViews>
    <sheetView showGridLines="0" topLeftCell="D7" workbookViewId="0">
      <selection activeCell="P57" sqref="P57"/>
    </sheetView>
  </sheetViews>
  <sheetFormatPr defaultRowHeight="14.4" x14ac:dyDescent="0.3"/>
  <cols>
    <col min="6" max="6" width="12.88671875" bestFit="1" customWidth="1"/>
  </cols>
  <sheetData>
    <row r="2" spans="5:19" x14ac:dyDescent="0.3">
      <c r="I2" s="111" t="s">
        <v>106</v>
      </c>
      <c r="J2" s="111"/>
      <c r="K2" s="111"/>
      <c r="L2" s="111"/>
      <c r="M2" s="111"/>
      <c r="N2" s="111"/>
      <c r="O2" s="111"/>
    </row>
    <row r="3" spans="5:19" x14ac:dyDescent="0.3">
      <c r="I3" s="111"/>
      <c r="J3" s="111"/>
      <c r="K3" s="111"/>
      <c r="L3" s="111"/>
      <c r="M3" s="111"/>
      <c r="N3" s="111"/>
      <c r="O3" s="111"/>
    </row>
    <row r="4" spans="5:19" x14ac:dyDescent="0.3">
      <c r="E4" s="109" t="s">
        <v>107</v>
      </c>
      <c r="F4" s="109"/>
      <c r="G4" s="109"/>
      <c r="H4" s="109"/>
      <c r="I4" s="109"/>
      <c r="J4" s="109"/>
      <c r="K4" s="109"/>
      <c r="L4" s="109"/>
      <c r="M4" s="109"/>
      <c r="N4" s="109"/>
      <c r="O4" s="109"/>
      <c r="P4" s="109"/>
      <c r="Q4" s="109"/>
      <c r="R4" s="109"/>
      <c r="S4" s="109"/>
    </row>
    <row r="5" spans="5:19" x14ac:dyDescent="0.3">
      <c r="E5" s="109"/>
      <c r="F5" s="109"/>
      <c r="G5" s="109"/>
      <c r="H5" s="109"/>
      <c r="I5" s="109"/>
      <c r="J5" s="109"/>
      <c r="K5" s="109"/>
      <c r="L5" s="109"/>
      <c r="M5" s="109"/>
      <c r="N5" s="109"/>
      <c r="O5" s="109"/>
      <c r="P5" s="109"/>
      <c r="Q5" s="109"/>
      <c r="R5" s="109"/>
      <c r="S5" s="109"/>
    </row>
    <row r="9" spans="5:19" x14ac:dyDescent="0.3">
      <c r="F9" s="19" t="s">
        <v>108</v>
      </c>
      <c r="G9" s="110" t="s">
        <v>109</v>
      </c>
      <c r="H9" s="110"/>
      <c r="I9" s="110"/>
      <c r="J9" s="110"/>
      <c r="K9" s="110"/>
      <c r="L9" s="110"/>
      <c r="M9" s="110"/>
      <c r="N9" s="110"/>
      <c r="O9" s="110"/>
      <c r="P9" s="110"/>
      <c r="Q9" s="110"/>
      <c r="R9" s="110"/>
    </row>
    <row r="25" spans="6:18" x14ac:dyDescent="0.3">
      <c r="F25" s="19" t="s">
        <v>110</v>
      </c>
      <c r="H25" s="110" t="s">
        <v>111</v>
      </c>
      <c r="I25" s="110"/>
      <c r="J25" s="110"/>
      <c r="K25" s="110"/>
      <c r="L25" s="110"/>
      <c r="M25" s="110"/>
      <c r="N25" s="110"/>
      <c r="O25" s="110"/>
      <c r="P25" s="110"/>
      <c r="Q25" s="110"/>
      <c r="R25" s="110"/>
    </row>
    <row r="46" spans="10:16" x14ac:dyDescent="0.3">
      <c r="J46" s="111" t="s">
        <v>112</v>
      </c>
      <c r="K46" s="111"/>
      <c r="L46" s="111"/>
      <c r="M46" s="111"/>
      <c r="N46" s="111"/>
      <c r="O46" s="111"/>
      <c r="P46" s="111"/>
    </row>
    <row r="47" spans="10:16" x14ac:dyDescent="0.3">
      <c r="J47" s="111"/>
      <c r="K47" s="111"/>
      <c r="L47" s="111"/>
      <c r="M47" s="111"/>
      <c r="N47" s="111"/>
      <c r="O47" s="111"/>
      <c r="P47" s="111"/>
    </row>
    <row r="49" spans="6:18" x14ac:dyDescent="0.3">
      <c r="H49" s="109" t="s">
        <v>113</v>
      </c>
      <c r="I49" s="109"/>
      <c r="J49" s="109"/>
      <c r="K49" s="109"/>
      <c r="L49" s="109"/>
      <c r="M49" s="109"/>
      <c r="N49" s="109"/>
      <c r="O49" s="109"/>
      <c r="P49" s="109"/>
      <c r="Q49" s="109"/>
      <c r="R49" s="109"/>
    </row>
    <row r="50" spans="6:18" x14ac:dyDescent="0.3">
      <c r="H50" s="109"/>
      <c r="I50" s="109"/>
      <c r="J50" s="109"/>
      <c r="K50" s="109"/>
      <c r="L50" s="109"/>
      <c r="M50" s="109"/>
      <c r="N50" s="109"/>
      <c r="O50" s="109"/>
      <c r="P50" s="109"/>
      <c r="Q50" s="109"/>
      <c r="R50" s="109"/>
    </row>
    <row r="51" spans="6:18" x14ac:dyDescent="0.3">
      <c r="H51" s="109"/>
      <c r="I51" s="109"/>
      <c r="J51" s="109"/>
      <c r="K51" s="109"/>
      <c r="L51" s="109"/>
      <c r="M51" s="109"/>
      <c r="N51" s="109"/>
      <c r="O51" s="109"/>
      <c r="P51" s="109"/>
      <c r="Q51" s="109"/>
      <c r="R51" s="109"/>
    </row>
    <row r="54" spans="6:18" x14ac:dyDescent="0.3">
      <c r="F54" s="19" t="s">
        <v>114</v>
      </c>
      <c r="H54" s="109" t="s">
        <v>115</v>
      </c>
      <c r="I54" s="109"/>
      <c r="J54" s="109"/>
      <c r="K54" s="109"/>
      <c r="L54" s="109"/>
      <c r="M54" s="109"/>
      <c r="N54" s="109"/>
      <c r="O54" s="109"/>
      <c r="P54" s="109"/>
      <c r="Q54" s="109"/>
      <c r="R54" s="109"/>
    </row>
    <row r="55" spans="6:18" x14ac:dyDescent="0.3">
      <c r="H55" s="109"/>
      <c r="I55" s="109"/>
      <c r="J55" s="109"/>
      <c r="K55" s="109"/>
      <c r="L55" s="109"/>
      <c r="M55" s="109"/>
      <c r="N55" s="109"/>
      <c r="O55" s="109"/>
      <c r="P55" s="109"/>
      <c r="Q55" s="109"/>
      <c r="R55" s="109"/>
    </row>
    <row r="60" spans="6:18" x14ac:dyDescent="0.3">
      <c r="F60" s="19" t="s">
        <v>116</v>
      </c>
      <c r="H60" s="109" t="s">
        <v>117</v>
      </c>
      <c r="I60" s="109"/>
      <c r="J60" s="109"/>
      <c r="K60" s="109"/>
      <c r="L60" s="109"/>
      <c r="M60" s="109"/>
      <c r="N60" s="109"/>
      <c r="O60" s="109"/>
      <c r="P60" s="109"/>
      <c r="Q60" s="109"/>
      <c r="R60" s="109"/>
    </row>
    <row r="61" spans="6:18" x14ac:dyDescent="0.3">
      <c r="H61" s="109"/>
      <c r="I61" s="109"/>
      <c r="J61" s="109"/>
      <c r="K61" s="109"/>
      <c r="L61" s="109"/>
      <c r="M61" s="109"/>
      <c r="N61" s="109"/>
      <c r="O61" s="109"/>
      <c r="P61" s="109"/>
      <c r="Q61" s="109"/>
      <c r="R61" s="109"/>
    </row>
    <row r="62" spans="6:18" x14ac:dyDescent="0.3">
      <c r="H62" s="109"/>
      <c r="I62" s="109"/>
      <c r="J62" s="109"/>
      <c r="K62" s="109"/>
      <c r="L62" s="109"/>
      <c r="M62" s="109"/>
      <c r="N62" s="109"/>
      <c r="O62" s="109"/>
      <c r="P62" s="109"/>
      <c r="Q62" s="109"/>
      <c r="R62" s="109"/>
    </row>
    <row r="67" spans="6:18" x14ac:dyDescent="0.3">
      <c r="F67" s="19" t="s">
        <v>118</v>
      </c>
      <c r="H67" s="109" t="s">
        <v>119</v>
      </c>
      <c r="I67" s="109"/>
      <c r="J67" s="109"/>
      <c r="K67" s="109"/>
      <c r="L67" s="109"/>
      <c r="M67" s="109"/>
      <c r="N67" s="109"/>
      <c r="O67" s="109"/>
      <c r="P67" s="109"/>
      <c r="Q67" s="109"/>
      <c r="R67" s="109"/>
    </row>
    <row r="68" spans="6:18" x14ac:dyDescent="0.3">
      <c r="H68" s="109"/>
      <c r="I68" s="109"/>
      <c r="J68" s="109"/>
      <c r="K68" s="109"/>
      <c r="L68" s="109"/>
      <c r="M68" s="109"/>
      <c r="N68" s="109"/>
      <c r="O68" s="109"/>
      <c r="P68" s="109"/>
      <c r="Q68" s="109"/>
      <c r="R68" s="109"/>
    </row>
    <row r="69" spans="6:18" x14ac:dyDescent="0.3">
      <c r="H69" s="109"/>
      <c r="I69" s="109"/>
      <c r="J69" s="109"/>
      <c r="K69" s="109"/>
      <c r="L69" s="109"/>
      <c r="M69" s="109"/>
      <c r="N69" s="109"/>
      <c r="O69" s="109"/>
      <c r="P69" s="109"/>
      <c r="Q69" s="109"/>
      <c r="R69" s="109"/>
    </row>
    <row r="74" spans="6:18" x14ac:dyDescent="0.3">
      <c r="F74" s="19" t="s">
        <v>120</v>
      </c>
      <c r="H74" s="109" t="s">
        <v>121</v>
      </c>
      <c r="I74" s="109"/>
      <c r="J74" s="109"/>
      <c r="K74" s="109"/>
      <c r="L74" s="109"/>
      <c r="M74" s="109"/>
      <c r="N74" s="109"/>
      <c r="O74" s="109"/>
      <c r="P74" s="109"/>
      <c r="Q74" s="109"/>
      <c r="R74" s="109"/>
    </row>
    <row r="75" spans="6:18" x14ac:dyDescent="0.3">
      <c r="H75" s="109"/>
      <c r="I75" s="109"/>
      <c r="J75" s="109"/>
      <c r="K75" s="109"/>
      <c r="L75" s="109"/>
      <c r="M75" s="109"/>
      <c r="N75" s="109"/>
      <c r="O75" s="109"/>
      <c r="P75" s="109"/>
      <c r="Q75" s="109"/>
      <c r="R75" s="109"/>
    </row>
    <row r="76" spans="6:18" x14ac:dyDescent="0.3">
      <c r="H76" s="109"/>
      <c r="I76" s="109"/>
      <c r="J76" s="109"/>
      <c r="K76" s="109"/>
      <c r="L76" s="109"/>
      <c r="M76" s="109"/>
      <c r="N76" s="109"/>
      <c r="O76" s="109"/>
      <c r="P76" s="109"/>
      <c r="Q76" s="109"/>
      <c r="R76" s="109"/>
    </row>
  </sheetData>
  <mergeCells count="10">
    <mergeCell ref="H49:R51"/>
    <mergeCell ref="H54:R55"/>
    <mergeCell ref="H60:R62"/>
    <mergeCell ref="H67:R69"/>
    <mergeCell ref="H74:R76"/>
    <mergeCell ref="E4:S5"/>
    <mergeCell ref="G9:R9"/>
    <mergeCell ref="H25:R25"/>
    <mergeCell ref="I2:O3"/>
    <mergeCell ref="J46:P4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7144-8C5B-4E85-805E-2F1BDDA23805}">
  <dimension ref="A1:D11"/>
  <sheetViews>
    <sheetView showGridLines="0" workbookViewId="0">
      <selection activeCell="D5" sqref="D5"/>
    </sheetView>
  </sheetViews>
  <sheetFormatPr defaultRowHeight="14.4" x14ac:dyDescent="0.3"/>
  <cols>
    <col min="1" max="1" width="15.5546875" customWidth="1"/>
    <col min="2" max="2" width="10.5546875" bestFit="1" customWidth="1"/>
    <col min="3" max="3" width="32.109375" style="18" bestFit="1" customWidth="1"/>
    <col min="4" max="4" width="27.109375" customWidth="1"/>
  </cols>
  <sheetData>
    <row r="1" spans="1:4" x14ac:dyDescent="0.3">
      <c r="A1" s="20" t="s">
        <v>0</v>
      </c>
      <c r="B1" s="21" t="s">
        <v>1</v>
      </c>
      <c r="C1" s="41" t="s">
        <v>2</v>
      </c>
      <c r="D1" s="20" t="s">
        <v>3</v>
      </c>
    </row>
    <row r="2" spans="1:4" x14ac:dyDescent="0.3">
      <c r="A2" s="16">
        <v>1</v>
      </c>
      <c r="B2" s="53"/>
      <c r="C2" s="3" t="s">
        <v>156</v>
      </c>
      <c r="D2" s="52"/>
    </row>
    <row r="3" spans="1:4" x14ac:dyDescent="0.3">
      <c r="A3" s="16"/>
      <c r="B3" s="53"/>
      <c r="C3" s="3"/>
      <c r="D3" s="52"/>
    </row>
    <row r="4" spans="1:4" x14ac:dyDescent="0.3">
      <c r="A4" s="16"/>
      <c r="B4" s="53"/>
      <c r="C4" s="3"/>
      <c r="D4" s="52"/>
    </row>
    <row r="5" spans="1:4" x14ac:dyDescent="0.3">
      <c r="A5" s="16"/>
      <c r="B5" s="53"/>
      <c r="C5" s="3"/>
      <c r="D5" s="52"/>
    </row>
    <row r="6" spans="1:4" x14ac:dyDescent="0.3">
      <c r="A6" s="16"/>
      <c r="B6" s="53"/>
      <c r="C6" s="3"/>
      <c r="D6" s="52"/>
    </row>
    <row r="7" spans="1:4" x14ac:dyDescent="0.3">
      <c r="A7" s="16"/>
      <c r="B7" s="53"/>
      <c r="C7" s="3"/>
      <c r="D7" s="52"/>
    </row>
    <row r="8" spans="1:4" x14ac:dyDescent="0.3">
      <c r="A8" s="16"/>
      <c r="B8" s="53"/>
      <c r="C8" s="3"/>
      <c r="D8" s="52"/>
    </row>
    <row r="9" spans="1:4" x14ac:dyDescent="0.3">
      <c r="A9" s="16"/>
      <c r="B9" s="53"/>
      <c r="C9" s="3"/>
      <c r="D9" s="52"/>
    </row>
    <row r="10" spans="1:4" x14ac:dyDescent="0.3">
      <c r="A10" s="54"/>
      <c r="B10" s="55"/>
      <c r="C10" s="58"/>
      <c r="D10" s="56"/>
    </row>
    <row r="11" spans="1:4" x14ac:dyDescent="0.3">
      <c r="A11" s="16"/>
      <c r="B11" s="53"/>
      <c r="C11" s="3"/>
      <c r="D11" s="5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166ED-2EED-43DD-AADA-C032DFB28756}">
  <sheetPr codeName="Sheet2"/>
  <dimension ref="A3:C45"/>
  <sheetViews>
    <sheetView workbookViewId="0">
      <selection activeCell="C25" sqref="C25"/>
    </sheetView>
  </sheetViews>
  <sheetFormatPr defaultRowHeight="14.4" x14ac:dyDescent="0.3"/>
  <cols>
    <col min="1" max="1" width="12.5546875" bestFit="1" customWidth="1"/>
    <col min="2" max="2" width="14.109375" bestFit="1" customWidth="1"/>
    <col min="3" max="3" width="21.6640625" bestFit="1" customWidth="1"/>
  </cols>
  <sheetData>
    <row r="3" spans="1:1" x14ac:dyDescent="0.3">
      <c r="A3" s="1" t="s">
        <v>4</v>
      </c>
    </row>
    <row r="4" spans="1:1" x14ac:dyDescent="0.3">
      <c r="A4" s="2" t="s">
        <v>127</v>
      </c>
    </row>
    <row r="5" spans="1:1" x14ac:dyDescent="0.3">
      <c r="A5" s="2" t="s">
        <v>128</v>
      </c>
    </row>
    <row r="6" spans="1:1" x14ac:dyDescent="0.3">
      <c r="A6" s="2" t="s">
        <v>129</v>
      </c>
    </row>
    <row r="7" spans="1:1" x14ac:dyDescent="0.3">
      <c r="A7" s="2" t="s">
        <v>6</v>
      </c>
    </row>
    <row r="17" spans="1:3" x14ac:dyDescent="0.3">
      <c r="B17" t="e">
        <f>GETPIVOTDATA("Risk Catogory",$A$3)</f>
        <v>#REF!</v>
      </c>
    </row>
    <row r="24" spans="1:3" x14ac:dyDescent="0.3">
      <c r="A24" s="1" t="s">
        <v>4</v>
      </c>
      <c r="B24" t="s">
        <v>7</v>
      </c>
      <c r="C24">
        <f>GETPIVOTDATA("Status",$A$24)</f>
        <v>0</v>
      </c>
    </row>
    <row r="25" spans="1:3" x14ac:dyDescent="0.3">
      <c r="A25" s="2" t="s">
        <v>5</v>
      </c>
    </row>
    <row r="26" spans="1:3" x14ac:dyDescent="0.3">
      <c r="A26" s="2" t="s">
        <v>6</v>
      </c>
    </row>
    <row r="42" spans="1:2" x14ac:dyDescent="0.3">
      <c r="A42" s="1" t="s">
        <v>4</v>
      </c>
      <c r="B42" t="s">
        <v>8</v>
      </c>
    </row>
    <row r="43" spans="1:2" x14ac:dyDescent="0.3">
      <c r="A43" s="2" t="s">
        <v>161</v>
      </c>
      <c r="B43">
        <v>1</v>
      </c>
    </row>
    <row r="44" spans="1:2" x14ac:dyDescent="0.3">
      <c r="A44" s="2" t="s">
        <v>5</v>
      </c>
    </row>
    <row r="45" spans="1:2" x14ac:dyDescent="0.3">
      <c r="A45" s="2" t="s">
        <v>6</v>
      </c>
      <c r="B45">
        <v>1</v>
      </c>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50D3F-F5E3-4C4F-85C4-09BC69FFF6D1}">
  <sheetPr codeName="Sheet3"/>
  <dimension ref="A1:C27"/>
  <sheetViews>
    <sheetView workbookViewId="0">
      <selection activeCell="J22" sqref="J22"/>
    </sheetView>
  </sheetViews>
  <sheetFormatPr defaultRowHeight="14.4" x14ac:dyDescent="0.3"/>
  <cols>
    <col min="1" max="1" width="12.5546875" bestFit="1" customWidth="1"/>
    <col min="2" max="2" width="24.88671875" bestFit="1" customWidth="1"/>
    <col min="3" max="9" width="15.6640625" bestFit="1" customWidth="1"/>
    <col min="10" max="10" width="11" bestFit="1" customWidth="1"/>
  </cols>
  <sheetData>
    <row r="1" spans="1:3" x14ac:dyDescent="0.3">
      <c r="A1" s="1" t="s">
        <v>4</v>
      </c>
      <c r="B1" t="s">
        <v>9</v>
      </c>
      <c r="C1">
        <f>GETPIVOTDATA("Aspect",$A$1)</f>
        <v>28</v>
      </c>
    </row>
    <row r="2" spans="1:3" x14ac:dyDescent="0.3">
      <c r="A2" s="2" t="s">
        <v>10</v>
      </c>
      <c r="B2">
        <v>4</v>
      </c>
    </row>
    <row r="3" spans="1:3" x14ac:dyDescent="0.3">
      <c r="A3" s="2" t="s">
        <v>11</v>
      </c>
      <c r="B3">
        <v>2</v>
      </c>
    </row>
    <row r="4" spans="1:3" x14ac:dyDescent="0.3">
      <c r="A4" s="2" t="s">
        <v>12</v>
      </c>
      <c r="B4">
        <v>7</v>
      </c>
    </row>
    <row r="5" spans="1:3" x14ac:dyDescent="0.3">
      <c r="A5" s="2" t="s">
        <v>13</v>
      </c>
      <c r="B5">
        <v>1</v>
      </c>
    </row>
    <row r="6" spans="1:3" x14ac:dyDescent="0.3">
      <c r="A6" s="2" t="s">
        <v>14</v>
      </c>
      <c r="B6">
        <v>7</v>
      </c>
    </row>
    <row r="7" spans="1:3" x14ac:dyDescent="0.3">
      <c r="A7" s="2" t="s">
        <v>126</v>
      </c>
      <c r="B7">
        <v>1</v>
      </c>
    </row>
    <row r="8" spans="1:3" x14ac:dyDescent="0.3">
      <c r="A8" s="2" t="s">
        <v>15</v>
      </c>
      <c r="B8">
        <v>2</v>
      </c>
    </row>
    <row r="9" spans="1:3" x14ac:dyDescent="0.3">
      <c r="A9" s="2" t="s">
        <v>16</v>
      </c>
      <c r="B9">
        <v>4</v>
      </c>
    </row>
    <row r="10" spans="1:3" x14ac:dyDescent="0.3">
      <c r="A10" s="2" t="s">
        <v>5</v>
      </c>
    </row>
    <row r="11" spans="1:3" x14ac:dyDescent="0.3">
      <c r="A11" s="2" t="s">
        <v>6</v>
      </c>
      <c r="B11">
        <v>28</v>
      </c>
    </row>
    <row r="20" spans="1:2" x14ac:dyDescent="0.3">
      <c r="B20">
        <f>GETPIVOTDATA("Aspect",$A$1)</f>
        <v>28</v>
      </c>
    </row>
    <row r="25" spans="1:2" x14ac:dyDescent="0.3">
      <c r="A25" s="1" t="s">
        <v>4</v>
      </c>
      <c r="B25" t="s">
        <v>17</v>
      </c>
    </row>
    <row r="26" spans="1:2" x14ac:dyDescent="0.3">
      <c r="A26" s="2" t="s">
        <v>5</v>
      </c>
    </row>
    <row r="27" spans="1:2" x14ac:dyDescent="0.3">
      <c r="A27" s="2" t="s">
        <v>6</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98484-DE71-46D8-81C0-B335558217AA}">
  <sheetPr codeName="Sheet4"/>
  <dimension ref="A2:P13"/>
  <sheetViews>
    <sheetView showGridLines="0" zoomScale="80" zoomScaleNormal="80" workbookViewId="0">
      <selection activeCell="B5" sqref="B5"/>
    </sheetView>
  </sheetViews>
  <sheetFormatPr defaultRowHeight="14.4" x14ac:dyDescent="0.3"/>
  <cols>
    <col min="1" max="1" width="11.44140625" style="4" customWidth="1"/>
    <col min="2" max="2" width="38.21875" style="64" customWidth="1"/>
    <col min="3" max="3" width="25.5546875" style="4" customWidth="1"/>
    <col min="4" max="4" width="35.44140625" style="4" customWidth="1"/>
    <col min="5" max="5" width="28.5546875" style="4" bestFit="1" customWidth="1"/>
    <col min="6" max="6" width="20" style="4" customWidth="1"/>
    <col min="7" max="11" width="14.109375" style="4" customWidth="1"/>
    <col min="12" max="12" width="22.77734375" style="4" customWidth="1"/>
    <col min="15" max="15" width="11.6640625" hidden="1" customWidth="1"/>
    <col min="16" max="16" width="0" hidden="1" customWidth="1"/>
  </cols>
  <sheetData>
    <row r="2" spans="1:16" x14ac:dyDescent="0.3">
      <c r="O2" s="6">
        <f ca="1">TODAY()</f>
        <v>46279</v>
      </c>
      <c r="P2">
        <f ca="1">O2-C3</f>
        <v>46279</v>
      </c>
    </row>
    <row r="3" spans="1:16" x14ac:dyDescent="0.3">
      <c r="C3" s="6"/>
    </row>
    <row r="4" spans="1:16" ht="43.2" x14ac:dyDescent="0.3">
      <c r="A4" s="77" t="s">
        <v>21</v>
      </c>
      <c r="B4" s="78" t="s">
        <v>22</v>
      </c>
      <c r="C4" s="78" t="s">
        <v>23</v>
      </c>
      <c r="D4" s="78" t="s">
        <v>24</v>
      </c>
      <c r="E4" s="78" t="s">
        <v>25</v>
      </c>
      <c r="F4" s="78" t="s">
        <v>26</v>
      </c>
      <c r="G4" s="78" t="s">
        <v>27</v>
      </c>
      <c r="H4" s="79" t="s">
        <v>28</v>
      </c>
      <c r="I4" s="79" t="s">
        <v>29</v>
      </c>
      <c r="J4" s="78" t="s">
        <v>30</v>
      </c>
      <c r="K4" s="78" t="s">
        <v>31</v>
      </c>
      <c r="L4" s="80" t="s">
        <v>32</v>
      </c>
    </row>
    <row r="5" spans="1:16" ht="16.8" customHeight="1" x14ac:dyDescent="0.3">
      <c r="A5" s="65"/>
      <c r="B5" s="66"/>
      <c r="C5" s="23"/>
      <c r="D5" s="24"/>
      <c r="E5" s="24"/>
      <c r="F5" s="31"/>
      <c r="G5" s="67"/>
      <c r="H5" s="67"/>
      <c r="I5" s="67"/>
      <c r="J5" s="68"/>
      <c r="K5" s="69" t="s">
        <v>87</v>
      </c>
      <c r="L5" s="70"/>
    </row>
    <row r="6" spans="1:16" ht="16.8" customHeight="1" x14ac:dyDescent="0.3">
      <c r="A6" s="65"/>
      <c r="B6" s="22"/>
      <c r="C6" s="22"/>
      <c r="D6" s="22"/>
      <c r="E6" s="22"/>
      <c r="F6" s="28"/>
      <c r="G6" s="67"/>
      <c r="H6" s="67"/>
      <c r="I6" s="67"/>
      <c r="J6" s="68"/>
      <c r="K6" s="69" t="s">
        <v>87</v>
      </c>
      <c r="L6" s="70"/>
    </row>
    <row r="7" spans="1:16" ht="16.8" customHeight="1" x14ac:dyDescent="0.3">
      <c r="A7" s="65"/>
      <c r="B7" s="23"/>
      <c r="C7" s="23"/>
      <c r="D7" s="23"/>
      <c r="E7" s="23"/>
      <c r="F7" s="31"/>
      <c r="G7" s="71"/>
      <c r="H7" s="71"/>
      <c r="I7" s="71"/>
      <c r="J7" s="72"/>
      <c r="K7" s="69" t="s">
        <v>87</v>
      </c>
      <c r="L7" s="73"/>
    </row>
    <row r="8" spans="1:16" ht="16.8" customHeight="1" x14ac:dyDescent="0.3">
      <c r="A8" s="65"/>
      <c r="B8" s="22"/>
      <c r="C8" s="22"/>
      <c r="D8" s="22"/>
      <c r="E8" s="22"/>
      <c r="F8" s="29"/>
      <c r="G8" s="67"/>
      <c r="H8" s="67"/>
      <c r="I8" s="67"/>
      <c r="J8" s="68"/>
      <c r="K8" s="69" t="s">
        <v>87</v>
      </c>
      <c r="L8" s="70"/>
    </row>
    <row r="9" spans="1:16" ht="16.8" customHeight="1" x14ac:dyDescent="0.3">
      <c r="A9" s="65"/>
      <c r="B9" s="23"/>
      <c r="C9" s="23"/>
      <c r="D9" s="23"/>
      <c r="E9" s="23"/>
      <c r="F9" s="31"/>
      <c r="G9" s="74"/>
      <c r="H9" s="74"/>
      <c r="I9" s="74"/>
      <c r="J9" s="68"/>
      <c r="K9" s="69" t="s">
        <v>87</v>
      </c>
      <c r="L9" s="75"/>
    </row>
    <row r="10" spans="1:16" ht="16.8" customHeight="1" x14ac:dyDescent="0.3">
      <c r="A10" s="65"/>
      <c r="B10" s="22"/>
      <c r="C10" s="25"/>
      <c r="D10" s="22"/>
      <c r="E10" s="22"/>
      <c r="F10" s="29"/>
      <c r="G10" s="74"/>
      <c r="H10" s="74"/>
      <c r="I10" s="74"/>
      <c r="J10" s="68"/>
      <c r="K10" s="69" t="s">
        <v>87</v>
      </c>
      <c r="L10" s="75"/>
    </row>
    <row r="11" spans="1:16" ht="16.8" customHeight="1" x14ac:dyDescent="0.3">
      <c r="A11" s="65"/>
      <c r="B11" s="23"/>
      <c r="C11" s="26"/>
      <c r="D11" s="23"/>
      <c r="E11" s="23"/>
      <c r="F11" s="30"/>
      <c r="G11" s="74"/>
      <c r="H11" s="74"/>
      <c r="I11" s="74"/>
      <c r="J11" s="68"/>
      <c r="K11" s="69" t="s">
        <v>87</v>
      </c>
      <c r="L11" s="75"/>
    </row>
    <row r="12" spans="1:16" ht="16.8" customHeight="1" x14ac:dyDescent="0.3">
      <c r="A12" s="65"/>
      <c r="B12" s="22"/>
      <c r="C12" s="25"/>
      <c r="D12" s="22"/>
      <c r="E12" s="22"/>
      <c r="F12" s="27"/>
      <c r="G12" s="74"/>
      <c r="H12" s="74"/>
      <c r="I12" s="74"/>
      <c r="J12" s="68"/>
      <c r="K12" s="69" t="s">
        <v>87</v>
      </c>
      <c r="L12" s="75"/>
    </row>
    <row r="13" spans="1:16" ht="16.8" customHeight="1" x14ac:dyDescent="0.3">
      <c r="A13" s="65"/>
      <c r="B13" s="23"/>
      <c r="C13" s="26"/>
      <c r="D13" s="23"/>
      <c r="E13" s="23"/>
      <c r="F13" s="32"/>
      <c r="G13" s="74"/>
      <c r="H13" s="74"/>
      <c r="I13" s="74"/>
      <c r="J13" s="59"/>
      <c r="K13" s="76" t="s">
        <v>87</v>
      </c>
      <c r="L13" s="75"/>
    </row>
  </sheetData>
  <phoneticPr fontId="1" type="noConversion"/>
  <conditionalFormatting sqref="C3">
    <cfRule type="expression" dxfId="32" priority="1">
      <formula>#REF!&gt;365</formula>
    </cfRule>
    <cfRule type="expression" dxfId="31" priority="2">
      <formula>#REF!&gt;180</formula>
    </cfRule>
  </conditionalFormatting>
  <dataValidations count="1">
    <dataValidation type="list" allowBlank="1" showInputMessage="1" showErrorMessage="1" sqref="K5:K13" xr:uid="{27CB1ABC-F87A-447C-BDD5-330A5C4B069A}">
      <formula1>"Yes,No"</formula1>
    </dataValidation>
  </dataValidations>
  <pageMargins left="0.7" right="0.7" top="0.75" bottom="0.75" header="0.3" footer="0.3"/>
  <pageSetup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A3A99-EF13-4BFD-959B-DDB7B0CDB7CF}">
  <sheetPr codeName="Sheet5"/>
  <dimension ref="A2:N34"/>
  <sheetViews>
    <sheetView showGridLines="0" workbookViewId="0">
      <selection activeCell="C20" sqref="C20"/>
    </sheetView>
  </sheetViews>
  <sheetFormatPr defaultColWidth="8.77734375" defaultRowHeight="13.8" x14ac:dyDescent="0.3"/>
  <cols>
    <col min="1" max="1" width="19.33203125" style="59" customWidth="1"/>
    <col min="2" max="2" width="10.6640625" style="59" customWidth="1"/>
    <col min="3" max="3" width="54" style="59" bestFit="1" customWidth="1"/>
    <col min="4" max="4" width="20.44140625" style="59" customWidth="1"/>
    <col min="5" max="5" width="35.33203125" style="59" customWidth="1"/>
    <col min="6" max="6" width="8.77734375" style="59" hidden="1" customWidth="1"/>
    <col min="7" max="7" width="10.5546875" style="59" hidden="1" customWidth="1"/>
    <col min="8" max="8" width="8.88671875" style="59" hidden="1" customWidth="1"/>
    <col min="9" max="10" width="8.77734375" style="59" hidden="1" customWidth="1"/>
    <col min="11" max="11" width="8.77734375" style="59" customWidth="1"/>
    <col min="12" max="16384" width="8.77734375" style="59"/>
  </cols>
  <sheetData>
    <row r="2" spans="1:14" x14ac:dyDescent="0.3">
      <c r="A2" s="59" t="s">
        <v>125</v>
      </c>
      <c r="B2" s="60"/>
      <c r="G2" s="60">
        <f ca="1">TODAY()</f>
        <v>46279</v>
      </c>
      <c r="H2" s="59">
        <f ca="1">G2-B2</f>
        <v>46279</v>
      </c>
      <c r="J2" s="59" t="s">
        <v>33</v>
      </c>
    </row>
    <row r="3" spans="1:14" ht="25.2" customHeight="1" x14ac:dyDescent="0.3">
      <c r="J3" s="59" t="s">
        <v>34</v>
      </c>
    </row>
    <row r="4" spans="1:14" ht="27.6" x14ac:dyDescent="0.3">
      <c r="A4" s="87" t="s">
        <v>35</v>
      </c>
      <c r="B4" s="87" t="s">
        <v>147</v>
      </c>
      <c r="C4" s="87" t="s">
        <v>36</v>
      </c>
      <c r="D4" s="87" t="s">
        <v>37</v>
      </c>
      <c r="E4" s="87" t="s">
        <v>38</v>
      </c>
      <c r="J4" s="59" t="s">
        <v>39</v>
      </c>
    </row>
    <row r="5" spans="1:14" ht="25.2" customHeight="1" x14ac:dyDescent="0.3">
      <c r="A5" s="105"/>
      <c r="B5" s="105"/>
      <c r="C5" s="106"/>
      <c r="D5" s="105"/>
      <c r="E5" s="105"/>
      <c r="G5" s="59" t="s">
        <v>14</v>
      </c>
    </row>
    <row r="6" spans="1:14" ht="25.2" customHeight="1" x14ac:dyDescent="0.3">
      <c r="A6" s="105"/>
      <c r="B6" s="105"/>
      <c r="C6" s="106"/>
      <c r="D6" s="105"/>
      <c r="E6" s="105"/>
      <c r="G6" s="59" t="s">
        <v>16</v>
      </c>
      <c r="J6" s="59" t="s">
        <v>18</v>
      </c>
    </row>
    <row r="7" spans="1:14" ht="25.2" customHeight="1" x14ac:dyDescent="0.3">
      <c r="A7" s="105"/>
      <c r="B7" s="105"/>
      <c r="C7" s="106"/>
      <c r="D7" s="105"/>
      <c r="E7" s="105"/>
      <c r="G7" s="59" t="s">
        <v>13</v>
      </c>
      <c r="J7" s="59" t="s">
        <v>19</v>
      </c>
    </row>
    <row r="8" spans="1:14" ht="25.2" customHeight="1" x14ac:dyDescent="0.3">
      <c r="A8" s="105"/>
      <c r="B8" s="105"/>
      <c r="C8" s="106"/>
      <c r="D8" s="105"/>
      <c r="E8" s="105"/>
      <c r="G8" s="59" t="s">
        <v>12</v>
      </c>
      <c r="J8" s="59" t="s">
        <v>162</v>
      </c>
    </row>
    <row r="9" spans="1:14" ht="25.2" customHeight="1" x14ac:dyDescent="0.3">
      <c r="A9" s="105"/>
      <c r="B9" s="105"/>
      <c r="C9" s="106"/>
      <c r="D9" s="105"/>
      <c r="E9" s="105"/>
      <c r="G9" s="59" t="s">
        <v>11</v>
      </c>
    </row>
    <row r="10" spans="1:14" ht="25.2" customHeight="1" x14ac:dyDescent="0.3">
      <c r="A10" s="105"/>
      <c r="B10" s="105"/>
      <c r="C10" s="105"/>
      <c r="D10" s="105"/>
      <c r="E10" s="105"/>
      <c r="G10" s="59" t="s">
        <v>15</v>
      </c>
    </row>
    <row r="11" spans="1:14" ht="25.2" customHeight="1" x14ac:dyDescent="0.3">
      <c r="A11" s="105"/>
      <c r="B11" s="105"/>
      <c r="C11" s="106"/>
      <c r="D11" s="105"/>
      <c r="E11" s="105"/>
      <c r="G11" s="59" t="s">
        <v>10</v>
      </c>
    </row>
    <row r="12" spans="1:14" ht="25.2" customHeight="1" x14ac:dyDescent="0.3">
      <c r="A12" s="105"/>
      <c r="B12" s="105"/>
      <c r="C12" s="106"/>
      <c r="D12" s="105"/>
      <c r="E12" s="105"/>
    </row>
    <row r="13" spans="1:14" ht="25.2" customHeight="1" x14ac:dyDescent="0.3">
      <c r="A13" s="105"/>
      <c r="B13" s="105"/>
      <c r="C13" s="106"/>
      <c r="D13" s="105"/>
      <c r="E13" s="105"/>
    </row>
    <row r="14" spans="1:14" ht="25.2" customHeight="1" x14ac:dyDescent="0.3">
      <c r="A14" s="105"/>
      <c r="B14" s="105"/>
      <c r="C14" s="106"/>
      <c r="D14" s="105"/>
      <c r="E14" s="105"/>
      <c r="L14" s="108" t="s">
        <v>148</v>
      </c>
      <c r="M14" s="108"/>
      <c r="N14" s="108"/>
    </row>
    <row r="15" spans="1:14" ht="25.2" customHeight="1" x14ac:dyDescent="0.3">
      <c r="A15" s="105"/>
      <c r="B15" s="105"/>
      <c r="C15" s="107"/>
      <c r="D15" s="105"/>
      <c r="E15" s="105"/>
    </row>
    <row r="16" spans="1:14" ht="25.2" customHeight="1" x14ac:dyDescent="0.3">
      <c r="A16" s="105"/>
      <c r="B16" s="105"/>
      <c r="C16" s="106"/>
      <c r="D16" s="105"/>
      <c r="E16" s="105"/>
    </row>
    <row r="17" spans="1:5" ht="25.2" customHeight="1" x14ac:dyDescent="0.3">
      <c r="A17" s="105"/>
      <c r="B17" s="105"/>
      <c r="C17" s="106"/>
      <c r="D17" s="105"/>
      <c r="E17" s="105"/>
    </row>
    <row r="18" spans="1:5" ht="25.2" customHeight="1" x14ac:dyDescent="0.3">
      <c r="A18" s="105"/>
      <c r="B18" s="105"/>
      <c r="C18" s="106"/>
      <c r="D18" s="105"/>
      <c r="E18" s="105"/>
    </row>
    <row r="19" spans="1:5" ht="25.2" customHeight="1" x14ac:dyDescent="0.3">
      <c r="A19" s="105"/>
      <c r="B19" s="105"/>
      <c r="C19" s="106"/>
      <c r="D19" s="105"/>
      <c r="E19" s="105"/>
    </row>
    <row r="20" spans="1:5" ht="25.2" customHeight="1" x14ac:dyDescent="0.3">
      <c r="A20" s="105"/>
      <c r="B20" s="105"/>
      <c r="C20" s="106"/>
      <c r="D20" s="105"/>
      <c r="E20" s="105"/>
    </row>
    <row r="21" spans="1:5" ht="25.2" customHeight="1" x14ac:dyDescent="0.3">
      <c r="A21" s="105"/>
      <c r="B21" s="105"/>
      <c r="C21" s="106"/>
      <c r="D21" s="105"/>
      <c r="E21" s="105"/>
    </row>
    <row r="22" spans="1:5" ht="25.2" customHeight="1" x14ac:dyDescent="0.3">
      <c r="A22" s="105"/>
      <c r="B22" s="105"/>
      <c r="C22" s="106"/>
      <c r="D22" s="105"/>
      <c r="E22" s="105"/>
    </row>
    <row r="23" spans="1:5" ht="25.2" customHeight="1" x14ac:dyDescent="0.3">
      <c r="A23" s="105"/>
      <c r="B23" s="105"/>
      <c r="C23" s="106"/>
      <c r="D23" s="105"/>
      <c r="E23" s="105"/>
    </row>
    <row r="24" spans="1:5" ht="25.2" customHeight="1" x14ac:dyDescent="0.3">
      <c r="A24" s="105"/>
      <c r="B24" s="105"/>
      <c r="C24" s="106"/>
      <c r="D24" s="105"/>
      <c r="E24" s="105"/>
    </row>
    <row r="25" spans="1:5" ht="25.2" customHeight="1" x14ac:dyDescent="0.3">
      <c r="A25" s="105"/>
      <c r="B25" s="105"/>
      <c r="C25" s="106"/>
      <c r="D25" s="105"/>
      <c r="E25" s="105"/>
    </row>
    <row r="26" spans="1:5" ht="25.2" customHeight="1" x14ac:dyDescent="0.3">
      <c r="A26" s="105"/>
      <c r="B26" s="105"/>
      <c r="C26" s="106"/>
      <c r="D26" s="105"/>
      <c r="E26" s="105"/>
    </row>
    <row r="27" spans="1:5" ht="25.2" customHeight="1" x14ac:dyDescent="0.3">
      <c r="A27" s="105"/>
      <c r="B27" s="105"/>
      <c r="C27" s="106"/>
      <c r="D27" s="105"/>
      <c r="E27" s="105"/>
    </row>
    <row r="28" spans="1:5" ht="25.2" customHeight="1" x14ac:dyDescent="0.3">
      <c r="A28" s="105"/>
      <c r="B28" s="105"/>
      <c r="C28" s="106"/>
      <c r="D28" s="105"/>
      <c r="E28" s="105"/>
    </row>
    <row r="29" spans="1:5" ht="25.2" customHeight="1" x14ac:dyDescent="0.3">
      <c r="A29" s="105"/>
      <c r="B29" s="105"/>
      <c r="C29" s="105"/>
      <c r="D29" s="105"/>
      <c r="E29" s="105"/>
    </row>
    <row r="30" spans="1:5" ht="25.2" customHeight="1" x14ac:dyDescent="0.3">
      <c r="A30" s="105"/>
      <c r="B30" s="105"/>
      <c r="C30" s="105"/>
      <c r="D30" s="105"/>
      <c r="E30" s="105"/>
    </row>
    <row r="31" spans="1:5" ht="25.2" customHeight="1" x14ac:dyDescent="0.3">
      <c r="A31" s="105"/>
      <c r="B31" s="105"/>
      <c r="C31" s="106"/>
      <c r="D31" s="105"/>
      <c r="E31" s="105"/>
    </row>
    <row r="32" spans="1:5" ht="25.2" customHeight="1" x14ac:dyDescent="0.3">
      <c r="A32" s="105"/>
      <c r="B32" s="105"/>
      <c r="C32" s="106"/>
      <c r="D32" s="105"/>
      <c r="E32" s="105"/>
    </row>
    <row r="33" spans="1:5" ht="25.2" customHeight="1" x14ac:dyDescent="0.3">
      <c r="A33" s="105"/>
      <c r="B33" s="105"/>
      <c r="C33" s="106"/>
      <c r="D33" s="105"/>
      <c r="E33" s="105"/>
    </row>
    <row r="34" spans="1:5" ht="25.2" customHeight="1" x14ac:dyDescent="0.3">
      <c r="A34" s="105"/>
      <c r="B34" s="105"/>
      <c r="C34" s="105"/>
      <c r="D34" s="105"/>
      <c r="E34" s="105"/>
    </row>
  </sheetData>
  <mergeCells count="1">
    <mergeCell ref="L14:N14"/>
  </mergeCells>
  <phoneticPr fontId="1" type="noConversion"/>
  <conditionalFormatting sqref="A2:B2">
    <cfRule type="expression" dxfId="30" priority="1">
      <formula>$H$2&gt;365</formula>
    </cfRule>
    <cfRule type="expression" dxfId="29" priority="2">
      <formula>$H$2&gt;180</formula>
    </cfRule>
  </conditionalFormatting>
  <dataValidations count="3">
    <dataValidation type="list" allowBlank="1" showInputMessage="1" showErrorMessage="1" sqref="A11:A26 A31:A33 A5:A9" xr:uid="{8A15D776-CA6B-4669-B1F2-CB0F75EC5C87}">
      <formula1>$G$5:$G$11</formula1>
    </dataValidation>
    <dataValidation type="list" allowBlank="1" showInputMessage="1" showErrorMessage="1" sqref="D31:D33 D28 D5:D9 D11:D26" xr:uid="{DB5BBBD8-1094-40BA-9D73-5BFAE038179F}">
      <formula1>$J$2:$J$4</formula1>
    </dataValidation>
    <dataValidation type="list" allowBlank="1" showInputMessage="1" showErrorMessage="1" sqref="E5:E34" xr:uid="{F8922396-E693-403B-A6B2-AF223AEACBB0}">
      <formula1>$J$6:$J$8</formula1>
    </dataValidation>
  </dataValidations>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36B1-8168-4922-9EC4-9432C6D4D3A5}">
  <sheetPr codeName="Sheet6"/>
  <dimension ref="A2:S20"/>
  <sheetViews>
    <sheetView showGridLines="0" zoomScaleNormal="100" workbookViewId="0">
      <selection activeCell="E11" sqref="E11"/>
    </sheetView>
  </sheetViews>
  <sheetFormatPr defaultColWidth="8.77734375" defaultRowHeight="13.8" x14ac:dyDescent="0.3"/>
  <cols>
    <col min="1" max="1" width="12.6640625" style="62" customWidth="1"/>
    <col min="2" max="2" width="21" style="62" hidden="1" customWidth="1"/>
    <col min="3" max="3" width="24.5546875" style="62" customWidth="1"/>
    <col min="4" max="4" width="13.6640625" style="62" customWidth="1"/>
    <col min="5" max="5" width="13.5546875" style="59" customWidth="1"/>
    <col min="6" max="10" width="14.33203125" style="62" customWidth="1"/>
    <col min="11" max="11" width="14.33203125" style="59" customWidth="1"/>
    <col min="12" max="12" width="40.33203125" style="88" customWidth="1"/>
    <col min="13" max="16" width="14.21875" style="62" customWidth="1"/>
    <col min="17" max="17" width="8.77734375" style="62"/>
    <col min="18" max="18" width="10.5546875" style="62" hidden="1" customWidth="1"/>
    <col min="19" max="19" width="9.109375" style="62" hidden="1" customWidth="1"/>
    <col min="20" max="16384" width="8.77734375" style="62"/>
  </cols>
  <sheetData>
    <row r="2" spans="1:19" x14ac:dyDescent="0.3">
      <c r="E2" s="59" t="s">
        <v>40</v>
      </c>
      <c r="F2" s="63"/>
      <c r="R2" s="63">
        <f ca="1">TODAY()</f>
        <v>46279</v>
      </c>
      <c r="S2" s="62">
        <f ca="1">R2-F2</f>
        <v>46279</v>
      </c>
    </row>
    <row r="3" spans="1:19" ht="41.4" x14ac:dyDescent="0.3">
      <c r="A3" s="61" t="s">
        <v>41</v>
      </c>
      <c r="B3" s="61" t="s">
        <v>42</v>
      </c>
      <c r="C3" s="61" t="s">
        <v>123</v>
      </c>
      <c r="D3" s="61" t="s">
        <v>43</v>
      </c>
      <c r="E3" s="61" t="s">
        <v>44</v>
      </c>
      <c r="F3" s="61" t="s">
        <v>45</v>
      </c>
      <c r="G3" s="61" t="s">
        <v>46</v>
      </c>
      <c r="H3" s="61" t="s">
        <v>47</v>
      </c>
      <c r="I3" s="61" t="s">
        <v>149</v>
      </c>
      <c r="J3" s="61" t="s">
        <v>48</v>
      </c>
      <c r="K3" s="61" t="s">
        <v>150</v>
      </c>
      <c r="L3" s="61" t="s">
        <v>49</v>
      </c>
      <c r="M3" s="61" t="s">
        <v>151</v>
      </c>
      <c r="N3" s="61" t="s">
        <v>51</v>
      </c>
      <c r="O3" s="61" t="s">
        <v>52</v>
      </c>
      <c r="P3" s="61" t="s">
        <v>152</v>
      </c>
    </row>
    <row r="4" spans="1:19" ht="27.6" customHeight="1" x14ac:dyDescent="0.3">
      <c r="A4" s="33"/>
      <c r="B4" s="34"/>
      <c r="C4" s="34"/>
      <c r="D4" s="33"/>
      <c r="E4" s="61"/>
      <c r="F4" s="61"/>
      <c r="G4" s="61"/>
      <c r="H4" s="61"/>
      <c r="I4" s="61"/>
      <c r="J4" s="61"/>
      <c r="K4" s="61"/>
      <c r="L4" s="34"/>
      <c r="M4" s="61"/>
      <c r="N4" s="61"/>
      <c r="O4" s="61"/>
      <c r="P4" s="61"/>
      <c r="R4" s="62" t="s">
        <v>53</v>
      </c>
    </row>
    <row r="5" spans="1:19" ht="27.6" customHeight="1" x14ac:dyDescent="0.3">
      <c r="A5" s="33"/>
      <c r="B5" s="34"/>
      <c r="C5" s="34"/>
      <c r="D5" s="33"/>
      <c r="E5" s="61"/>
      <c r="F5" s="61"/>
      <c r="G5" s="61"/>
      <c r="H5" s="61"/>
      <c r="I5" s="61"/>
      <c r="J5" s="61"/>
      <c r="K5" s="61"/>
      <c r="L5" s="34"/>
      <c r="M5" s="61"/>
      <c r="N5" s="61"/>
      <c r="O5" s="61"/>
      <c r="P5" s="61"/>
      <c r="R5" s="62" t="s">
        <v>54</v>
      </c>
    </row>
    <row r="6" spans="1:19" ht="27.6" customHeight="1" x14ac:dyDescent="0.3">
      <c r="A6" s="33"/>
      <c r="B6" s="35"/>
      <c r="C6" s="35"/>
      <c r="D6" s="33"/>
      <c r="E6" s="61"/>
      <c r="F6" s="61"/>
      <c r="G6" s="61"/>
      <c r="H6" s="61"/>
      <c r="I6" s="61"/>
      <c r="J6" s="61"/>
      <c r="K6" s="61"/>
      <c r="L6" s="34"/>
      <c r="M6" s="61"/>
      <c r="N6" s="61"/>
      <c r="O6" s="61"/>
      <c r="P6" s="61"/>
    </row>
    <row r="7" spans="1:19" ht="27.6" customHeight="1" x14ac:dyDescent="0.3">
      <c r="A7" s="33"/>
      <c r="B7" s="36"/>
      <c r="C7" s="36"/>
      <c r="D7" s="33"/>
      <c r="E7" s="61"/>
      <c r="F7" s="61"/>
      <c r="G7" s="61"/>
      <c r="H7" s="61"/>
      <c r="I7" s="61"/>
      <c r="J7" s="61"/>
      <c r="K7" s="61"/>
      <c r="L7" s="34"/>
      <c r="M7" s="61"/>
      <c r="N7" s="61"/>
      <c r="O7" s="61"/>
      <c r="P7" s="61"/>
    </row>
    <row r="8" spans="1:19" ht="27.6" customHeight="1" x14ac:dyDescent="0.3">
      <c r="A8" s="33"/>
      <c r="B8" s="36"/>
      <c r="C8" s="36"/>
      <c r="D8" s="33"/>
      <c r="E8" s="61"/>
      <c r="F8" s="61"/>
      <c r="G8" s="61"/>
      <c r="H8" s="61"/>
      <c r="I8" s="61"/>
      <c r="J8" s="61"/>
      <c r="K8" s="61"/>
      <c r="L8" s="34"/>
      <c r="M8" s="61"/>
      <c r="N8" s="61"/>
      <c r="O8" s="61"/>
      <c r="P8" s="61"/>
    </row>
    <row r="9" spans="1:19" ht="27.6" customHeight="1" x14ac:dyDescent="0.3">
      <c r="A9" s="33"/>
      <c r="B9" s="34"/>
      <c r="C9" s="34"/>
      <c r="D9" s="33"/>
      <c r="E9" s="61"/>
      <c r="F9" s="61"/>
      <c r="G9" s="61"/>
      <c r="H9" s="61"/>
      <c r="I9" s="61"/>
      <c r="J9" s="61"/>
      <c r="K9" s="61"/>
      <c r="L9" s="34"/>
      <c r="M9" s="61"/>
      <c r="N9" s="61"/>
      <c r="O9" s="61"/>
      <c r="P9" s="61"/>
    </row>
    <row r="10" spans="1:19" ht="27.6" customHeight="1" x14ac:dyDescent="0.3">
      <c r="A10" s="33"/>
      <c r="B10" s="35"/>
      <c r="C10" s="35"/>
      <c r="D10" s="33"/>
      <c r="E10" s="61"/>
      <c r="F10" s="61"/>
      <c r="G10" s="61"/>
      <c r="H10" s="61"/>
      <c r="I10" s="61"/>
      <c r="J10" s="61"/>
      <c r="K10" s="61"/>
      <c r="L10" s="34"/>
      <c r="M10" s="61"/>
      <c r="N10" s="61"/>
      <c r="O10" s="61"/>
      <c r="P10" s="61"/>
    </row>
    <row r="11" spans="1:19" ht="27.6" customHeight="1" x14ac:dyDescent="0.3">
      <c r="A11" s="33"/>
      <c r="B11" s="36"/>
      <c r="C11" s="36"/>
      <c r="D11" s="33"/>
      <c r="E11" s="61"/>
      <c r="F11" s="61"/>
      <c r="G11" s="61"/>
      <c r="H11" s="61"/>
      <c r="I11" s="61"/>
      <c r="J11" s="61"/>
      <c r="K11" s="61"/>
      <c r="L11" s="34"/>
      <c r="M11" s="61"/>
      <c r="N11" s="61"/>
      <c r="O11" s="61"/>
      <c r="P11" s="61"/>
    </row>
    <row r="12" spans="1:19" ht="27.6" customHeight="1" x14ac:dyDescent="0.3">
      <c r="A12" s="33"/>
      <c r="B12" s="36"/>
      <c r="C12" s="36"/>
      <c r="D12" s="33"/>
      <c r="E12" s="61"/>
      <c r="F12" s="61"/>
      <c r="G12" s="61"/>
      <c r="H12" s="61"/>
      <c r="I12" s="61"/>
      <c r="J12" s="61"/>
      <c r="K12" s="61"/>
      <c r="L12" s="34"/>
      <c r="M12" s="61"/>
      <c r="N12" s="61"/>
      <c r="O12" s="61"/>
      <c r="P12" s="61"/>
    </row>
    <row r="13" spans="1:19" ht="27.6" customHeight="1" x14ac:dyDescent="0.3">
      <c r="A13" s="37"/>
      <c r="B13" s="35"/>
      <c r="C13" s="35"/>
      <c r="D13" s="37"/>
      <c r="E13" s="61"/>
      <c r="F13" s="61"/>
      <c r="G13" s="61"/>
      <c r="H13" s="61"/>
      <c r="I13" s="61"/>
      <c r="J13" s="61"/>
      <c r="K13" s="61"/>
      <c r="L13" s="38"/>
      <c r="M13" s="61"/>
      <c r="N13" s="61"/>
      <c r="O13" s="61"/>
      <c r="P13" s="61"/>
    </row>
    <row r="14" spans="1:19" ht="27.6" customHeight="1" x14ac:dyDescent="0.3">
      <c r="A14" s="33"/>
      <c r="B14" s="36"/>
      <c r="C14" s="36"/>
      <c r="D14" s="33"/>
      <c r="E14" s="61"/>
      <c r="F14" s="61"/>
      <c r="G14" s="61"/>
      <c r="H14" s="61"/>
      <c r="I14" s="61"/>
      <c r="J14" s="61"/>
      <c r="K14" s="61"/>
      <c r="L14" s="34"/>
      <c r="M14" s="61"/>
      <c r="N14" s="61"/>
      <c r="O14" s="61"/>
      <c r="P14" s="61"/>
    </row>
    <row r="15" spans="1:19" ht="27.6" customHeight="1" x14ac:dyDescent="0.3">
      <c r="A15" s="33"/>
      <c r="B15" s="36"/>
      <c r="C15" s="36"/>
      <c r="D15" s="33"/>
      <c r="E15" s="61"/>
      <c r="F15" s="61"/>
      <c r="G15" s="61"/>
      <c r="H15" s="61"/>
      <c r="I15" s="61"/>
      <c r="J15" s="61"/>
      <c r="K15" s="61"/>
      <c r="L15" s="34"/>
      <c r="M15" s="61"/>
      <c r="N15" s="61"/>
      <c r="O15" s="61"/>
      <c r="P15" s="61"/>
    </row>
    <row r="16" spans="1:19" ht="27.6" customHeight="1" x14ac:dyDescent="0.3">
      <c r="A16" s="33"/>
      <c r="B16" s="36"/>
      <c r="C16" s="36"/>
      <c r="D16" s="33"/>
      <c r="E16" s="61"/>
      <c r="F16" s="61"/>
      <c r="G16" s="61"/>
      <c r="H16" s="61"/>
      <c r="I16" s="61"/>
      <c r="J16" s="61"/>
      <c r="K16" s="61"/>
      <c r="L16" s="34"/>
      <c r="M16" s="61"/>
      <c r="N16" s="61"/>
      <c r="O16" s="61"/>
      <c r="P16" s="61"/>
    </row>
    <row r="17" spans="1:16" ht="27.6" customHeight="1" x14ac:dyDescent="0.3">
      <c r="A17" s="33"/>
      <c r="B17" s="34"/>
      <c r="C17" s="34"/>
      <c r="D17" s="33"/>
      <c r="E17" s="61"/>
      <c r="F17" s="61"/>
      <c r="G17" s="61"/>
      <c r="H17" s="61"/>
      <c r="I17" s="61"/>
      <c r="J17" s="61"/>
      <c r="K17" s="61"/>
      <c r="L17" s="34"/>
      <c r="M17" s="61"/>
      <c r="N17" s="61"/>
      <c r="O17" s="61"/>
      <c r="P17" s="61"/>
    </row>
    <row r="18" spans="1:16" ht="27.6" customHeight="1" x14ac:dyDescent="0.3">
      <c r="A18" s="33"/>
      <c r="B18" s="34"/>
      <c r="C18" s="34"/>
      <c r="D18" s="33"/>
      <c r="E18" s="61"/>
      <c r="F18" s="61"/>
      <c r="G18" s="61"/>
      <c r="H18" s="61"/>
      <c r="I18" s="61"/>
      <c r="J18" s="61"/>
      <c r="K18" s="61"/>
      <c r="L18" s="34"/>
      <c r="M18" s="61"/>
      <c r="N18" s="61"/>
      <c r="O18" s="61"/>
      <c r="P18" s="61"/>
    </row>
    <row r="19" spans="1:16" ht="27.6" customHeight="1" x14ac:dyDescent="0.3">
      <c r="A19" s="33"/>
      <c r="B19" s="36"/>
      <c r="C19" s="36"/>
      <c r="D19" s="33"/>
      <c r="E19" s="61"/>
      <c r="F19" s="61"/>
      <c r="G19" s="61"/>
      <c r="H19" s="61"/>
      <c r="I19" s="61"/>
      <c r="J19" s="61"/>
      <c r="K19" s="61"/>
      <c r="L19" s="34"/>
      <c r="M19" s="61"/>
      <c r="N19" s="61"/>
      <c r="O19" s="61"/>
      <c r="P19" s="61"/>
    </row>
    <row r="20" spans="1:16" x14ac:dyDescent="0.3">
      <c r="A20" s="39"/>
      <c r="B20" s="35"/>
      <c r="C20" s="35"/>
      <c r="D20" s="39"/>
      <c r="E20" s="61"/>
      <c r="F20" s="61"/>
      <c r="G20" s="61"/>
      <c r="J20" s="61"/>
      <c r="K20" s="61"/>
      <c r="L20" s="40"/>
      <c r="M20" s="61"/>
      <c r="N20" s="61"/>
      <c r="O20" s="61"/>
      <c r="P20" s="61"/>
    </row>
  </sheetData>
  <phoneticPr fontId="1" type="noConversion"/>
  <conditionalFormatting sqref="E2:F2">
    <cfRule type="expression" dxfId="28" priority="16">
      <formula>$S$2&gt;360</formula>
    </cfRule>
    <cfRule type="expression" dxfId="27" priority="17">
      <formula>$S$2&gt;180</formula>
    </cfRule>
  </conditionalFormatting>
  <conditionalFormatting sqref="H4:I19">
    <cfRule type="expression" dxfId="26" priority="11">
      <formula>$H4&gt;14</formula>
    </cfRule>
    <cfRule type="expression" dxfId="25" priority="13">
      <formula>$H4&gt;5</formula>
    </cfRule>
    <cfRule type="expression" dxfId="24" priority="15">
      <formula>$H4&lt;5</formula>
    </cfRule>
  </conditionalFormatting>
  <conditionalFormatting sqref="O4:P19">
    <cfRule type="expression" dxfId="23" priority="7">
      <formula>$O4&gt;14</formula>
    </cfRule>
    <cfRule type="expression" dxfId="22" priority="8">
      <formula>$O4&gt;5</formula>
    </cfRule>
    <cfRule type="expression" dxfId="21" priority="9">
      <formula>$O4&lt;5</formula>
    </cfRule>
  </conditionalFormatting>
  <dataValidations count="1">
    <dataValidation type="list" allowBlank="1" showInputMessage="1" showErrorMessage="1" sqref="J4:J20" xr:uid="{9EB11B3F-E9EB-4DB4-8AD5-4C32E463754B}">
      <formula1>$R$4:$R$5</formula1>
    </dataValidation>
  </dataValidations>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F4829-8BCD-4780-B104-60AB109FE415}">
  <sheetPr codeName="Sheet7"/>
  <dimension ref="A3:C82"/>
  <sheetViews>
    <sheetView workbookViewId="0">
      <selection activeCell="A3" sqref="A3"/>
    </sheetView>
  </sheetViews>
  <sheetFormatPr defaultRowHeight="14.4" x14ac:dyDescent="0.3"/>
  <cols>
    <col min="1" max="1" width="12.5546875" bestFit="1" customWidth="1"/>
    <col min="2" max="2" width="16.6640625" bestFit="1" customWidth="1"/>
    <col min="3" max="3" width="21.88671875" bestFit="1" customWidth="1"/>
    <col min="4" max="4" width="15.33203125" customWidth="1"/>
    <col min="5" max="5" width="35.33203125" customWidth="1"/>
    <col min="6" max="6" width="72.5546875" customWidth="1"/>
    <col min="7" max="7" width="15.109375" customWidth="1"/>
    <col min="8" max="8" width="4.88671875" bestFit="1" customWidth="1"/>
    <col min="9" max="9" width="11" bestFit="1" customWidth="1"/>
  </cols>
  <sheetData>
    <row r="3" spans="1:3" x14ac:dyDescent="0.3">
      <c r="A3" s="1" t="s">
        <v>4</v>
      </c>
      <c r="B3" t="s">
        <v>55</v>
      </c>
      <c r="C3">
        <f>GETPIVOTDATA("Objective Achived",$A$3)</f>
        <v>9</v>
      </c>
    </row>
    <row r="4" spans="1:3" x14ac:dyDescent="0.3">
      <c r="A4" s="2" t="s">
        <v>87</v>
      </c>
      <c r="B4">
        <v>9</v>
      </c>
    </row>
    <row r="5" spans="1:3" x14ac:dyDescent="0.3">
      <c r="A5" s="2" t="s">
        <v>6</v>
      </c>
      <c r="B5">
        <v>9</v>
      </c>
    </row>
    <row r="9" spans="1:3" x14ac:dyDescent="0.3">
      <c r="B9" t="e">
        <f>GETPIVOTDATA("ACHIVED (Y/N)",$A$3)</f>
        <v>#REF!</v>
      </c>
    </row>
    <row r="19" spans="1:2" x14ac:dyDescent="0.3">
      <c r="A19" s="1" t="s">
        <v>4</v>
      </c>
      <c r="B19" t="s">
        <v>122</v>
      </c>
    </row>
    <row r="20" spans="1:2" x14ac:dyDescent="0.3">
      <c r="A20" s="2" t="s">
        <v>5</v>
      </c>
    </row>
    <row r="21" spans="1:2" x14ac:dyDescent="0.3">
      <c r="A21" s="2" t="s">
        <v>6</v>
      </c>
    </row>
    <row r="42" spans="1:3" x14ac:dyDescent="0.3">
      <c r="A42" s="1" t="s">
        <v>4</v>
      </c>
      <c r="B42" t="s">
        <v>56</v>
      </c>
      <c r="C42" t="s">
        <v>57</v>
      </c>
    </row>
    <row r="43" spans="1:3" x14ac:dyDescent="0.3">
      <c r="A43" s="2" t="s">
        <v>5</v>
      </c>
      <c r="C43">
        <f>GETPIVOTDATA("NUM",$A$42)</f>
        <v>0</v>
      </c>
    </row>
    <row r="44" spans="1:3" x14ac:dyDescent="0.3">
      <c r="A44" s="2" t="s">
        <v>6</v>
      </c>
    </row>
    <row r="61" spans="1:1" x14ac:dyDescent="0.3">
      <c r="A61" s="1" t="s">
        <v>4</v>
      </c>
    </row>
    <row r="62" spans="1:1" x14ac:dyDescent="0.3">
      <c r="A62" s="2" t="s">
        <v>5</v>
      </c>
    </row>
    <row r="63" spans="1:1" x14ac:dyDescent="0.3">
      <c r="A63" s="2" t="s">
        <v>6</v>
      </c>
    </row>
    <row r="80" spans="1:1" x14ac:dyDescent="0.3">
      <c r="A80" s="1" t="s">
        <v>4</v>
      </c>
    </row>
    <row r="81" spans="1:1" x14ac:dyDescent="0.3">
      <c r="A81" s="2" t="s">
        <v>5</v>
      </c>
    </row>
    <row r="82" spans="1:1" x14ac:dyDescent="0.3">
      <c r="A82" s="2" t="s">
        <v>6</v>
      </c>
    </row>
  </sheetData>
  <pageMargins left="0.7" right="0.7" top="0.75" bottom="0.75" header="0.3" footer="0.3"/>
  <drawing r:id="rId6"/>
  <extLst>
    <ext xmlns:x14="http://schemas.microsoft.com/office/spreadsheetml/2009/9/main" uri="{A8765BA9-456A-4dab-B4F3-ACF838C121DE}">
      <x14:slicerList>
        <x14:slicer r:id="rId7"/>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9D39-FEBA-431F-820E-C7C5EBFB7A86}">
  <sheetPr codeName="Sheet8"/>
  <dimension ref="A1:B34"/>
  <sheetViews>
    <sheetView workbookViewId="0">
      <selection activeCell="Y45" sqref="Y45"/>
    </sheetView>
  </sheetViews>
  <sheetFormatPr defaultRowHeight="14.4" x14ac:dyDescent="0.3"/>
  <cols>
    <col min="1" max="1" width="12.5546875" bestFit="1" customWidth="1"/>
    <col min="2" max="2" width="19.109375" bestFit="1" customWidth="1"/>
  </cols>
  <sheetData>
    <row r="1" spans="1:2" x14ac:dyDescent="0.3">
      <c r="A1" s="1" t="s">
        <v>4</v>
      </c>
      <c r="B1" t="s">
        <v>58</v>
      </c>
    </row>
    <row r="2" spans="1:2" x14ac:dyDescent="0.3">
      <c r="A2" s="2" t="s">
        <v>5</v>
      </c>
    </row>
    <row r="3" spans="1:2" x14ac:dyDescent="0.3">
      <c r="A3" s="2" t="s">
        <v>6</v>
      </c>
    </row>
    <row r="7" spans="1:2" x14ac:dyDescent="0.3">
      <c r="B7">
        <f>GETPIVOTDATA("STATUS",$A$1)</f>
        <v>0</v>
      </c>
    </row>
    <row r="32" spans="1:2" x14ac:dyDescent="0.3">
      <c r="A32" s="1" t="s">
        <v>4</v>
      </c>
      <c r="B32" t="s">
        <v>59</v>
      </c>
    </row>
    <row r="33" spans="1:1" x14ac:dyDescent="0.3">
      <c r="A33" s="2" t="s">
        <v>5</v>
      </c>
    </row>
    <row r="34" spans="1:1" x14ac:dyDescent="0.3">
      <c r="A34" s="2" t="s">
        <v>6</v>
      </c>
    </row>
  </sheetData>
  <pageMargins left="0.7" right="0.7" top="0.75" bottom="0.75" header="0.3" footer="0.3"/>
  <drawing r:id="rId3"/>
  <extLst>
    <ext xmlns:x14="http://schemas.microsoft.com/office/spreadsheetml/2009/9/main" uri="{A8765BA9-456A-4dab-B4F3-ACF838C121DE}">
      <x14:slicerList>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794f6b-e9e1-400c-9b8c-68dc641be45e" xsi:nil="true"/>
    <lcf76f155ced4ddcb4097134ff3c332f xmlns="9b4e8b9d-c9ae-4aad-a0d7-a2869e96ffd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DB1C8519F6C40A21E8CED5EC39653" ma:contentTypeVersion="16" ma:contentTypeDescription="Create a new document." ma:contentTypeScope="" ma:versionID="b1666f2a5defd7034782e34ba971aba6">
  <xsd:schema xmlns:xsd="http://www.w3.org/2001/XMLSchema" xmlns:xs="http://www.w3.org/2001/XMLSchema" xmlns:p="http://schemas.microsoft.com/office/2006/metadata/properties" xmlns:ns2="9b4e8b9d-c9ae-4aad-a0d7-a2869e96ffdd" xmlns:ns3="46794f6b-e9e1-400c-9b8c-68dc641be45e" targetNamespace="http://schemas.microsoft.com/office/2006/metadata/properties" ma:root="true" ma:fieldsID="0f33d5cf186feefb6212324ff2554f25" ns2:_="" ns3:_="">
    <xsd:import namespace="9b4e8b9d-c9ae-4aad-a0d7-a2869e96ffdd"/>
    <xsd:import namespace="46794f6b-e9e1-400c-9b8c-68dc641be45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e8b9d-c9ae-4aad-a0d7-a2869e96ff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a022f85-b389-477c-99b0-039c9ccb24f4"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794f6b-e9e1-400c-9b8c-68dc641be45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f8eb7ad-00d0-4731-ad61-7dfb8990a4e0}" ma:internalName="TaxCatchAll" ma:showField="CatchAllData" ma:web="46794f6b-e9e1-400c-9b8c-68dc641be4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B8EFF6-2EA2-4CD5-8F13-4BEE69BDE1CB}">
  <ds:schemaRefs>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elements/1.1/"/>
    <ds:schemaRef ds:uri="http://schemas.microsoft.com/office/infopath/2007/PartnerControls"/>
    <ds:schemaRef ds:uri="http://purl.org/dc/terms/"/>
    <ds:schemaRef ds:uri="46794f6b-e9e1-400c-9b8c-68dc641be45e"/>
    <ds:schemaRef ds:uri="4da6b2b0-ee0a-4048-bef4-4181068ca451"/>
    <ds:schemaRef ds:uri="http://purl.org/dc/dcmitype/"/>
    <ds:schemaRef ds:uri="9b4e8b9d-c9ae-4aad-a0d7-a2869e96ffdd"/>
  </ds:schemaRefs>
</ds:datastoreItem>
</file>

<file path=customXml/itemProps2.xml><?xml version="1.0" encoding="utf-8"?>
<ds:datastoreItem xmlns:ds="http://schemas.openxmlformats.org/officeDocument/2006/customXml" ds:itemID="{080C281F-D8EE-4AD0-A28E-03270B44836C}">
  <ds:schemaRefs>
    <ds:schemaRef ds:uri="http://schemas.microsoft.com/sharepoint/v3/contenttype/forms"/>
  </ds:schemaRefs>
</ds:datastoreItem>
</file>

<file path=customXml/itemProps3.xml><?xml version="1.0" encoding="utf-8"?>
<ds:datastoreItem xmlns:ds="http://schemas.openxmlformats.org/officeDocument/2006/customXml" ds:itemID="{A0427A7E-24A4-4473-B060-E8A42BFD0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4e8b9d-c9ae-4aad-a0d7-a2869e96ffdd"/>
    <ds:schemaRef ds:uri="46794f6b-e9e1-400c-9b8c-68dc641be4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Dashboard </vt:lpstr>
      <vt:lpstr>Revision History </vt:lpstr>
      <vt:lpstr>Risk register Pivot </vt:lpstr>
      <vt:lpstr>steeple-pivot</vt:lpstr>
      <vt:lpstr>Business-Objectives</vt:lpstr>
      <vt:lpstr>Steeple Analysis</vt:lpstr>
      <vt:lpstr>Risk-Register </vt:lpstr>
      <vt:lpstr>BO-Pivot</vt:lpstr>
      <vt:lpstr>CI-Pivot</vt:lpstr>
      <vt:lpstr>CI-Action Log</vt:lpstr>
      <vt:lpstr>Ops-Pivot</vt:lpstr>
      <vt:lpstr>Opportunities-Register</vt:lpstr>
      <vt:lpstr>IP-pivot</vt:lpstr>
      <vt:lpstr>Intrested Parties</vt:lpstr>
      <vt:lpstr>How to Guide</vt:lpstr>
      <vt:lpstr>Filter</vt:lpstr>
      <vt:lpstr>Update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Darren Forder</dc:creator>
  <cp:keywords/>
  <dc:description/>
  <cp:lastModifiedBy>Sarah Ferriby</cp:lastModifiedBy>
  <cp:revision/>
  <cp:lastPrinted>2026-09-14T15:30:58Z</cp:lastPrinted>
  <dcterms:created xsi:type="dcterms:W3CDTF">2023-05-30T09:05:07Z</dcterms:created>
  <dcterms:modified xsi:type="dcterms:W3CDTF">2026-09-14T15:31:26Z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0x0101002DCDB1C8519F6C40A21E8CED5EC39653</vt:lpwstr>
  </property>
  <property fmtid="{D5CDD505-2E9C-101B-9397-08002B2CF9AE}" pid="3" name="MediaServiceImageTags">
    <vt:lpwstr/>
  </property>
</Properties>
</file>